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F6FAFF95-A32C-49BC-9515-ECBF35F5BFE7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基隆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基隆!$A$1:$R$30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2" l="1"/>
  <c r="C23" i="2"/>
  <c r="D23" i="2" s="1"/>
  <c r="E23" i="2"/>
  <c r="F23" i="2" s="1"/>
  <c r="G23" i="2"/>
  <c r="H23" i="2" s="1"/>
  <c r="I23" i="2"/>
  <c r="J23" i="2" s="1"/>
  <c r="K23" i="2"/>
  <c r="L23" i="2"/>
  <c r="B15" i="2"/>
  <c r="C15" i="2"/>
  <c r="D15" i="2"/>
  <c r="E15" i="2"/>
  <c r="F15" i="2" s="1"/>
  <c r="G15" i="2"/>
  <c r="H15" i="2"/>
  <c r="I15" i="2"/>
  <c r="J15" i="2" s="1"/>
  <c r="K15" i="2"/>
  <c r="L15" i="2" s="1"/>
  <c r="B16" i="2"/>
  <c r="C16" i="2"/>
  <c r="D16" i="2" s="1"/>
  <c r="E16" i="2"/>
  <c r="F16" i="2" s="1"/>
  <c r="G16" i="2"/>
  <c r="H16" i="2"/>
  <c r="I16" i="2"/>
  <c r="J16" i="2" s="1"/>
  <c r="K16" i="2"/>
  <c r="L16" i="2" s="1"/>
  <c r="B17" i="2"/>
  <c r="C17" i="2"/>
  <c r="D17" i="2" s="1"/>
  <c r="E17" i="2"/>
  <c r="F17" i="2" s="1"/>
  <c r="G17" i="2"/>
  <c r="H17" i="2"/>
  <c r="I17" i="2"/>
  <c r="J17" i="2" s="1"/>
  <c r="K17" i="2"/>
  <c r="L17" i="2"/>
  <c r="B18" i="2"/>
  <c r="C18" i="2"/>
  <c r="D18" i="2"/>
  <c r="E18" i="2"/>
  <c r="F18" i="2" s="1"/>
  <c r="G18" i="2"/>
  <c r="H18" i="2" s="1"/>
  <c r="I18" i="2"/>
  <c r="J18" i="2" s="1"/>
  <c r="K18" i="2"/>
  <c r="L18" i="2" s="1"/>
  <c r="B19" i="2"/>
  <c r="C19" i="2"/>
  <c r="D19" i="2"/>
  <c r="E19" i="2"/>
  <c r="F19" i="2" s="1"/>
  <c r="G19" i="2"/>
  <c r="H19" i="2"/>
  <c r="I19" i="2"/>
  <c r="J19" i="2" s="1"/>
  <c r="K19" i="2"/>
  <c r="L19" i="2" s="1"/>
  <c r="B20" i="2"/>
  <c r="C20" i="2"/>
  <c r="D20" i="2"/>
  <c r="E20" i="2"/>
  <c r="F20" i="2" s="1"/>
  <c r="G20" i="2"/>
  <c r="H20" i="2" s="1"/>
  <c r="I20" i="2"/>
  <c r="J20" i="2" s="1"/>
  <c r="K20" i="2"/>
  <c r="L20" i="2"/>
  <c r="B21" i="2"/>
  <c r="C21" i="2"/>
  <c r="D21" i="2" s="1"/>
  <c r="E21" i="2"/>
  <c r="F21" i="2" s="1"/>
  <c r="G21" i="2"/>
  <c r="H21" i="2"/>
  <c r="I21" i="2"/>
  <c r="J21" i="2" s="1"/>
  <c r="K21" i="2"/>
  <c r="L21" i="2"/>
  <c r="B22" i="2"/>
  <c r="C22" i="2"/>
  <c r="D22" i="2"/>
  <c r="E22" i="2"/>
  <c r="F22" i="2" s="1"/>
  <c r="G22" i="2"/>
  <c r="H22" i="2" s="1"/>
  <c r="I22" i="2"/>
  <c r="J22" i="2" s="1"/>
  <c r="K22" i="2"/>
  <c r="L22" i="2"/>
  <c r="AE15" i="2"/>
  <c r="AE16" i="2"/>
  <c r="AE17" i="2"/>
  <c r="AE18" i="2"/>
  <c r="AE19" i="2"/>
  <c r="AE20" i="2"/>
  <c r="AE21" i="2"/>
  <c r="AE22" i="2"/>
  <c r="AE23" i="2"/>
  <c r="B10" i="2"/>
  <c r="C10" i="2"/>
  <c r="D10" i="2" s="1"/>
  <c r="E10" i="2"/>
  <c r="F10" i="2" s="1"/>
  <c r="G10" i="2"/>
  <c r="H10" i="2" s="1"/>
  <c r="I10" i="2"/>
  <c r="J10" i="2" s="1"/>
  <c r="K10" i="2"/>
  <c r="L10" i="2" s="1"/>
  <c r="B11" i="2"/>
  <c r="C11" i="2"/>
  <c r="D11" i="2" s="1"/>
  <c r="E11" i="2"/>
  <c r="F11" i="2" s="1"/>
  <c r="G11" i="2"/>
  <c r="H11" i="2" s="1"/>
  <c r="I11" i="2"/>
  <c r="J11" i="2" s="1"/>
  <c r="K11" i="2"/>
  <c r="L11" i="2" s="1"/>
  <c r="B12" i="2"/>
  <c r="C12" i="2"/>
  <c r="D12" i="2" s="1"/>
  <c r="E12" i="2"/>
  <c r="F12" i="2" s="1"/>
  <c r="G12" i="2"/>
  <c r="H12" i="2" s="1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 s="1"/>
  <c r="K13" i="2"/>
  <c r="L13" i="2" s="1"/>
  <c r="B14" i="2"/>
  <c r="C14" i="2"/>
  <c r="D14" i="2" s="1"/>
  <c r="E14" i="2"/>
  <c r="F14" i="2" s="1"/>
  <c r="G14" i="2"/>
  <c r="H14" i="2" s="1"/>
  <c r="I14" i="2"/>
  <c r="J14" i="2" s="1"/>
  <c r="K14" i="2"/>
  <c r="L14" i="2" s="1"/>
  <c r="AE10" i="2"/>
  <c r="AE11" i="2"/>
  <c r="AE12" i="2"/>
  <c r="AE13" i="2"/>
  <c r="AE14" i="2"/>
  <c r="A23" i="2" l="1"/>
  <c r="A20" i="2"/>
  <c r="A16" i="2"/>
  <c r="A21" i="2"/>
  <c r="A17" i="2"/>
  <c r="A22" i="2"/>
  <c r="A18" i="2"/>
  <c r="A19" i="2"/>
  <c r="A15" i="2"/>
  <c r="A14" i="2"/>
  <c r="A11" i="2"/>
  <c r="A10" i="2"/>
  <c r="A12" i="2"/>
  <c r="A13" i="2"/>
</calcChain>
</file>

<file path=xl/sharedStrings.xml><?xml version="1.0" encoding="utf-8"?>
<sst xmlns="http://schemas.openxmlformats.org/spreadsheetml/2006/main" count="104" uniqueCount="56">
  <si>
    <t>　　　　　　　　　　KEELUNG SCHEDULE - 関西　　</t>
    <phoneticPr fontId="2"/>
  </si>
  <si>
    <t>連絡先：大阪海運
TEL：06-7730-1075/FAX：06-7730-1088</t>
    <rPh sb="0" eb="3">
      <t>レンラクサキ</t>
    </rPh>
    <phoneticPr fontId="2"/>
  </si>
  <si>
    <t>From Osaka / Kobe</t>
    <phoneticPr fontId="2"/>
  </si>
  <si>
    <t>VESSEL</t>
    <phoneticPr fontId="2"/>
  </si>
  <si>
    <t>VOY</t>
  </si>
  <si>
    <t>CFS CUT</t>
  </si>
  <si>
    <t>ETA</t>
    <phoneticPr fontId="2"/>
  </si>
  <si>
    <t>OSA</t>
    <phoneticPr fontId="2"/>
  </si>
  <si>
    <t>KOB</t>
  </si>
  <si>
    <t>KLG</t>
    <phoneticPr fontId="2"/>
  </si>
  <si>
    <t>0 DAYS</t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</si>
  <si>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</si>
  <si>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</si>
  <si>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t>大阪 CFS</t>
    <rPh sb="0" eb="2">
      <t>オオサカ</t>
    </rPh>
    <phoneticPr fontId="2"/>
  </si>
  <si>
    <t>神戸 CFS</t>
    <rPh sb="0" eb="2">
      <t>コウベ</t>
    </rPh>
    <phoneticPr fontId="2"/>
  </si>
  <si>
    <t>日付：</t>
    <rPh sb="0" eb="2">
      <t>ヒヅケ</t>
    </rPh>
    <phoneticPr fontId="2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</si>
  <si>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2"/>
  </si>
  <si>
    <t>E</t>
    <phoneticPr fontId="41"/>
  </si>
  <si>
    <t>ETA</t>
    <phoneticPr fontId="41"/>
  </si>
  <si>
    <t>ETD</t>
    <phoneticPr fontId="41"/>
  </si>
  <si>
    <t xml:space="preserve"> 住所 / 保税名称</t>
  </si>
  <si>
    <t>㈱辰巳商会ポートアイランド物流センター</t>
    <phoneticPr fontId="12"/>
  </si>
  <si>
    <t>神戸市中央区港島７丁目１３番</t>
    <phoneticPr fontId="2"/>
  </si>
  <si>
    <t>TEL: 078-302-0282     FAX: 078-302-1406</t>
    <phoneticPr fontId="2"/>
  </si>
  <si>
    <t>NACCS：3FRA2</t>
    <phoneticPr fontId="2"/>
  </si>
  <si>
    <t>大阪市住之江区南港東7-1-24</t>
    <rPh sb="0" eb="3">
      <t>オオサカシ</t>
    </rPh>
    <rPh sb="3" eb="7">
      <t>スミノエク</t>
    </rPh>
    <rPh sb="7" eb="10">
      <t>ナンコウヒガシ</t>
    </rPh>
    <phoneticPr fontId="2"/>
  </si>
  <si>
    <t>TEL: 06-6612-3153　　FAX: 06-6612-6256</t>
    <phoneticPr fontId="2"/>
  </si>
  <si>
    <t>NACCS：4IW62</t>
    <phoneticPr fontId="2"/>
  </si>
  <si>
    <t>㈱辰巳商会 南港 コンテナフレートステーション</t>
    <phoneticPr fontId="12"/>
  </si>
  <si>
    <t>3-4 DAYS</t>
    <phoneticPr fontId="2"/>
  </si>
  <si>
    <t>YM INCEPTION</t>
  </si>
  <si>
    <t>YM IMMENSE</t>
  </si>
  <si>
    <t>HORAI BRIDGE</t>
  </si>
  <si>
    <t>旧</t>
    <rPh sb="0" eb="1">
      <t>キュウ</t>
    </rPh>
    <phoneticPr fontId="47"/>
  </si>
  <si>
    <t>最終</t>
    <rPh sb="0" eb="2">
      <t>サイシュウ</t>
    </rPh>
    <phoneticPr fontId="47"/>
  </si>
  <si>
    <t>日</t>
  </si>
  <si>
    <t>YML</t>
  </si>
  <si>
    <t>YM IMPROVEMENT</t>
  </si>
  <si>
    <t>TS KOBE</t>
  </si>
  <si>
    <t>金</t>
  </si>
  <si>
    <t>TSL</t>
  </si>
  <si>
    <t>TS HAKATA</t>
  </si>
  <si>
    <t>2613S</t>
  </si>
  <si>
    <t>276S</t>
  </si>
  <si>
    <t>2614S</t>
  </si>
  <si>
    <t>226S</t>
  </si>
  <si>
    <t>TS CHIBA</t>
  </si>
  <si>
    <t>2615S</t>
  </si>
  <si>
    <t>2616S</t>
  </si>
  <si>
    <t>409S</t>
  </si>
  <si>
    <t>248S</t>
  </si>
  <si>
    <t>277S</t>
  </si>
  <si>
    <t>227S</t>
  </si>
  <si>
    <t>410S</t>
  </si>
  <si>
    <t>2617S</t>
  </si>
  <si>
    <t>2618S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</si>
</sst>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m/d;@"/>
    <numFmt numFmtId="177" formatCode="\$#,##0\ ;\(\$#,##0\)"/>
    <numFmt numFmtId="178" formatCode="&quot;VND&quot;#,##0_);[Red]\(&quot;VND&quot;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mm\-dd"/>
  </numFmts>
  <fonts count="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color theme="1"/>
      <name val="Meiryo UI"/>
      <family val="3"/>
      <charset val="128"/>
    </font>
    <font>
      <sz val="22"/>
      <name val="Meiryo UI"/>
      <family val="3"/>
      <charset val="128"/>
    </font>
    <font>
      <sz val="14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i/>
      <sz val="22"/>
      <name val="Meiryo UI"/>
      <family val="3"/>
      <charset val="128"/>
    </font>
    <font>
      <sz val="6"/>
      <name val="ＭＳ ゴシック"/>
      <family val="3"/>
      <charset val="128"/>
    </font>
    <font>
      <sz val="18"/>
      <color theme="1"/>
      <name val="Meiryo UI"/>
      <family val="3"/>
      <charset val="128"/>
    </font>
    <font>
      <b/>
      <sz val="48"/>
      <color theme="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Segoe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6">
    <xf numFmtId="0" fontId="0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3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78" fontId="34" fillId="0" borderId="0"/>
    <xf numFmtId="0" fontId="29" fillId="0" borderId="5" applyNumberFormat="0" applyFont="0" applyFill="0" applyAlignment="0" applyProtection="0"/>
    <xf numFmtId="16" fontId="35" fillId="0" borderId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7" fillId="0" borderId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8" fontId="38" fillId="0" borderId="0" applyFont="0" applyFill="0" applyBorder="0" applyAlignment="0" applyProtection="0"/>
    <xf numFmtId="6" fontId="38" fillId="0" borderId="0" applyFont="0" applyFill="0" applyBorder="0" applyAlignment="0" applyProtection="0"/>
    <xf numFmtId="0" fontId="39" fillId="0" borderId="0"/>
    <xf numFmtId="0" fontId="44" fillId="0" borderId="0"/>
    <xf numFmtId="0" fontId="4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 applyNumberFormat="0" applyFill="0" applyBorder="0" applyProtection="0">
      <alignment vertical="center"/>
    </xf>
    <xf numFmtId="0" fontId="45" fillId="0" borderId="0">
      <alignment vertical="center"/>
    </xf>
    <xf numFmtId="0" fontId="45" fillId="0" borderId="0"/>
    <xf numFmtId="0" fontId="45" fillId="0" borderId="0">
      <alignment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>
      <alignment vertical="center"/>
    </xf>
    <xf numFmtId="0" fontId="45" fillId="0" borderId="0"/>
    <xf numFmtId="0" fontId="45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8" fillId="0" borderId="0">
      <alignment vertical="center"/>
    </xf>
  </cellStyleXfs>
  <cellXfs count="137">
    <xf numFmtId="0" fontId="0" fillId="0" borderId="0" xfId="0">
      <alignment vertical="center"/>
    </xf>
    <xf numFmtId="0" fontId="3" fillId="2" borderId="0" xfId="1" applyFont="1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Alignment="1"/>
    <xf numFmtId="0" fontId="7" fillId="0" borderId="0" xfId="1" applyFont="1"/>
    <xf numFmtId="0" fontId="9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8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>
      <alignment vertical="center"/>
    </xf>
    <xf numFmtId="49" fontId="24" fillId="0" borderId="5" xfId="1" applyNumberFormat="1" applyFont="1" applyFill="1" applyBorder="1" applyAlignment="1" applyProtection="1">
      <alignment vertical="center"/>
      <protection locked="0"/>
    </xf>
    <xf numFmtId="0" fontId="25" fillId="0" borderId="0" xfId="1" applyFont="1" applyFill="1" applyBorder="1" applyAlignment="1">
      <alignment vertical="center"/>
    </xf>
    <xf numFmtId="0" fontId="25" fillId="0" borderId="5" xfId="1" applyFont="1" applyFill="1" applyBorder="1" applyAlignment="1">
      <alignment vertical="center"/>
    </xf>
    <xf numFmtId="176" fontId="24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5" xfId="2" applyFont="1" applyBorder="1" applyAlignment="1">
      <alignment horizontal="center" vertical="center"/>
    </xf>
    <xf numFmtId="0" fontId="25" fillId="0" borderId="6" xfId="1" applyFont="1" applyFill="1" applyBorder="1" applyAlignment="1">
      <alignment horizontal="right" vertical="center"/>
    </xf>
    <xf numFmtId="49" fontId="24" fillId="0" borderId="0" xfId="1" applyNumberFormat="1" applyFont="1" applyFill="1" applyBorder="1" applyAlignment="1" applyProtection="1">
      <alignment vertical="center"/>
      <protection locked="0"/>
    </xf>
    <xf numFmtId="176" fontId="2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2" applyFont="1" applyBorder="1" applyAlignment="1">
      <alignment horizontal="center" vertical="center"/>
    </xf>
    <xf numFmtId="0" fontId="26" fillId="0" borderId="0" xfId="1" applyFont="1" applyFill="1" applyBorder="1" applyAlignment="1">
      <alignment horizontal="right" vertical="center"/>
    </xf>
    <xf numFmtId="0" fontId="25" fillId="0" borderId="10" xfId="1" applyFont="1" applyFill="1" applyBorder="1" applyAlignment="1">
      <alignment vertical="center"/>
    </xf>
    <xf numFmtId="176" fontId="24" fillId="0" borderId="10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10" xfId="2" applyFont="1" applyBorder="1" applyAlignment="1">
      <alignment horizontal="center" vertical="center"/>
    </xf>
    <xf numFmtId="0" fontId="26" fillId="0" borderId="0" xfId="1" applyFont="1" applyFill="1" applyBorder="1" applyAlignment="1">
      <alignment vertical="center"/>
    </xf>
    <xf numFmtId="49" fontId="24" fillId="0" borderId="1" xfId="1" applyNumberFormat="1" applyFont="1" applyFill="1" applyBorder="1" applyAlignment="1" applyProtection="1">
      <alignment vertical="center"/>
      <protection locked="0"/>
    </xf>
    <xf numFmtId="0" fontId="25" fillId="0" borderId="1" xfId="1" applyFont="1" applyFill="1" applyBorder="1" applyAlignment="1">
      <alignment vertical="center"/>
    </xf>
    <xf numFmtId="176" fontId="24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2" applyFont="1" applyBorder="1" applyAlignment="1">
      <alignment horizontal="center" vertical="center"/>
    </xf>
    <xf numFmtId="0" fontId="25" fillId="0" borderId="8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27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14" fontId="40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14" fontId="8" fillId="0" borderId="0" xfId="1" applyNumberFormat="1" applyFont="1" applyFill="1" applyAlignment="1">
      <alignment horizontal="center" vertical="center"/>
    </xf>
    <xf numFmtId="0" fontId="42" fillId="0" borderId="0" xfId="1" applyFont="1" applyFill="1" applyAlignment="1">
      <alignment horizontal="left" vertical="center"/>
    </xf>
    <xf numFmtId="0" fontId="16" fillId="3" borderId="21" xfId="1" applyNumberFormat="1" applyFont="1" applyFill="1" applyBorder="1" applyAlignment="1">
      <alignment vertical="center"/>
    </xf>
    <xf numFmtId="0" fontId="16" fillId="0" borderId="11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49" fontId="24" fillId="0" borderId="10" xfId="1" applyNumberFormat="1" applyFont="1" applyFill="1" applyBorder="1" applyAlignment="1" applyProtection="1">
      <alignment vertical="center"/>
      <protection locked="0"/>
    </xf>
    <xf numFmtId="0" fontId="7" fillId="0" borderId="10" xfId="1" applyFont="1" applyBorder="1" applyAlignment="1"/>
    <xf numFmtId="49" fontId="24" fillId="0" borderId="7" xfId="1" applyNumberFormat="1" applyFont="1" applyFill="1" applyBorder="1" applyAlignment="1" applyProtection="1">
      <alignment horizontal="left" vertical="center"/>
      <protection locked="0"/>
    </xf>
    <xf numFmtId="0" fontId="43" fillId="2" borderId="0" xfId="1" applyFont="1" applyFill="1" applyAlignment="1">
      <alignment vertical="center"/>
    </xf>
    <xf numFmtId="0" fontId="25" fillId="0" borderId="4" xfId="1" applyFont="1" applyFill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7" fillId="0" borderId="40" xfId="43" applyFont="1" applyBorder="1" applyAlignment="1">
      <alignment horizontal="left" vertical="center"/>
    </xf>
    <xf numFmtId="0" fontId="21" fillId="0" borderId="16" xfId="1" applyFont="1" applyBorder="1" applyAlignment="1" applyProtection="1">
      <alignment horizontal="left" vertical="center"/>
      <protection locked="0"/>
    </xf>
    <xf numFmtId="176" fontId="21" fillId="0" borderId="15" xfId="1" applyNumberFormat="1" applyFont="1" applyBorder="1" applyAlignment="1" applyProtection="1">
      <alignment horizontal="center" vertical="center"/>
      <protection locked="0"/>
    </xf>
    <xf numFmtId="176" fontId="19" fillId="0" borderId="15" xfId="1" applyNumberFormat="1" applyFont="1" applyBorder="1" applyAlignment="1" applyProtection="1">
      <alignment horizontal="center" vertical="center"/>
      <protection locked="0"/>
    </xf>
    <xf numFmtId="49" fontId="19" fillId="0" borderId="15" xfId="1" applyNumberFormat="1" applyFont="1" applyBorder="1" applyAlignment="1" applyProtection="1">
      <alignment horizontal="center" vertical="center"/>
      <protection locked="0"/>
    </xf>
    <xf numFmtId="176" fontId="21" fillId="0" borderId="15" xfId="2" applyNumberFormat="1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176" fontId="21" fillId="0" borderId="15" xfId="1" applyNumberFormat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18" xfId="1" applyFont="1" applyBorder="1" applyAlignment="1" applyProtection="1">
      <alignment horizontal="left" vertical="center"/>
      <protection locked="0"/>
    </xf>
    <xf numFmtId="176" fontId="19" fillId="0" borderId="19" xfId="1" applyNumberFormat="1" applyFont="1" applyBorder="1" applyAlignment="1" applyProtection="1">
      <alignment horizontal="center" vertical="center"/>
      <protection locked="0"/>
    </xf>
    <xf numFmtId="176" fontId="21" fillId="0" borderId="19" xfId="1" applyNumberFormat="1" applyFont="1" applyBorder="1" applyAlignment="1">
      <alignment horizontal="center" vertical="center"/>
    </xf>
    <xf numFmtId="176" fontId="21" fillId="0" borderId="19" xfId="1" applyNumberFormat="1" applyFont="1" applyBorder="1" applyAlignment="1" applyProtection="1">
      <alignment horizontal="center" vertical="center"/>
      <protection locked="0"/>
    </xf>
    <xf numFmtId="0" fontId="21" fillId="0" borderId="19" xfId="2" applyFont="1" applyBorder="1" applyAlignment="1">
      <alignment horizontal="center" vertical="center"/>
    </xf>
    <xf numFmtId="176" fontId="21" fillId="0" borderId="19" xfId="2" applyNumberFormat="1" applyFont="1" applyBorder="1" applyAlignment="1">
      <alignment horizontal="center" vertical="center"/>
    </xf>
    <xf numFmtId="49" fontId="19" fillId="0" borderId="19" xfId="1" applyNumberFormat="1" applyFont="1" applyBorder="1" applyAlignment="1" applyProtection="1">
      <alignment horizontal="center" vertical="center"/>
      <protection locked="0"/>
    </xf>
    <xf numFmtId="0" fontId="7" fillId="0" borderId="32" xfId="43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 wrapText="1"/>
    </xf>
    <xf numFmtId="0" fontId="7" fillId="0" borderId="40" xfId="27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 wrapText="1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  <xf numFmtId="0" fontId="16" fillId="0" borderId="1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3" fillId="0" borderId="38" xfId="1" applyFont="1" applyBorder="1" applyAlignment="1">
      <alignment horizontal="center" vertical="center" wrapText="1"/>
    </xf>
    <xf numFmtId="0" fontId="23" fillId="0" borderId="39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 wrapText="1"/>
    </xf>
    <xf numFmtId="0" fontId="17" fillId="3" borderId="22" xfId="1" applyFont="1" applyFill="1" applyBorder="1" applyAlignment="1">
      <alignment horizontal="center" vertical="center"/>
    </xf>
    <xf numFmtId="0" fontId="17" fillId="3" borderId="36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26" xfId="1" applyFont="1" applyFill="1" applyBorder="1" applyAlignment="1">
      <alignment horizontal="center" vertical="center"/>
    </xf>
    <xf numFmtId="0" fontId="17" fillId="3" borderId="37" xfId="1" applyFont="1" applyFill="1" applyBorder="1" applyAlignment="1">
      <alignment horizontal="center" vertical="center"/>
    </xf>
    <xf numFmtId="0" fontId="11" fillId="3" borderId="22" xfId="1" applyNumberFormat="1" applyFont="1" applyFill="1" applyBorder="1" applyAlignment="1">
      <alignment horizontal="center" vertical="center"/>
    </xf>
    <xf numFmtId="0" fontId="11" fillId="3" borderId="23" xfId="1" applyNumberFormat="1" applyFont="1" applyFill="1" applyBorder="1" applyAlignment="1">
      <alignment horizontal="center" vertical="center"/>
    </xf>
    <xf numFmtId="0" fontId="11" fillId="3" borderId="36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4" fillId="3" borderId="28" xfId="1" applyNumberFormat="1" applyFont="1" applyFill="1" applyBorder="1" applyAlignment="1">
      <alignment horizontal="center" vertical="center"/>
    </xf>
    <xf numFmtId="0" fontId="14" fillId="3" borderId="35" xfId="1" applyNumberFormat="1" applyFont="1" applyFill="1" applyBorder="1" applyAlignment="1">
      <alignment horizontal="center" vertical="center"/>
    </xf>
    <xf numFmtId="0" fontId="14" fillId="3" borderId="29" xfId="1" applyNumberFormat="1" applyFont="1" applyFill="1" applyBorder="1" applyAlignment="1">
      <alignment horizontal="center" vertical="center"/>
    </xf>
    <xf numFmtId="0" fontId="14" fillId="3" borderId="30" xfId="1" applyNumberFormat="1" applyFont="1" applyFill="1" applyBorder="1" applyAlignment="1">
      <alignment horizontal="center" vertical="center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23" xfId="1" applyNumberFormat="1" applyFont="1" applyFill="1" applyBorder="1" applyAlignment="1">
      <alignment horizontal="center" vertical="center" wrapText="1"/>
    </xf>
    <xf numFmtId="0" fontId="16" fillId="3" borderId="24" xfId="1" applyNumberFormat="1" applyFont="1" applyFill="1" applyBorder="1" applyAlignment="1">
      <alignment horizontal="center" vertical="center" wrapText="1"/>
    </xf>
    <xf numFmtId="0" fontId="16" fillId="3" borderId="25" xfId="1" applyNumberFormat="1" applyFont="1" applyFill="1" applyBorder="1" applyAlignment="1">
      <alignment horizontal="center" vertical="center" wrapText="1"/>
    </xf>
    <xf numFmtId="0" fontId="16" fillId="3" borderId="26" xfId="1" applyNumberFormat="1" applyFont="1" applyFill="1" applyBorder="1" applyAlignment="1">
      <alignment horizontal="center" vertical="center" wrapText="1"/>
    </xf>
    <xf numFmtId="0" fontId="16" fillId="3" borderId="27" xfId="1" applyNumberFormat="1" applyFont="1" applyFill="1" applyBorder="1" applyAlignment="1">
      <alignment horizontal="center" vertical="center" wrapText="1"/>
    </xf>
    <xf numFmtId="0" fontId="14" fillId="3" borderId="33" xfId="1" applyNumberFormat="1" applyFont="1" applyFill="1" applyBorder="1" applyAlignment="1">
      <alignment horizontal="center" vertical="center" wrapText="1"/>
    </xf>
    <xf numFmtId="0" fontId="14" fillId="3" borderId="34" xfId="1" applyNumberFormat="1" applyFont="1" applyFill="1" applyBorder="1" applyAlignment="1">
      <alignment horizontal="center" vertical="center" wrapText="1"/>
    </xf>
    <xf numFmtId="0" fontId="14" fillId="3" borderId="31" xfId="1" applyNumberFormat="1" applyFont="1" applyFill="1" applyBorder="1" applyAlignment="1">
      <alignment horizontal="center" vertical="center"/>
    </xf>
    <xf numFmtId="0" fontId="14" fillId="3" borderId="32" xfId="1" applyNumberFormat="1" applyFont="1" applyFill="1" applyBorder="1" applyAlignment="1">
      <alignment horizontal="center" vertical="center"/>
    </xf>
    <xf numFmtId="0" fontId="16" fillId="3" borderId="22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3" borderId="24" xfId="1" applyNumberFormat="1" applyFont="1" applyFill="1" applyBorder="1" applyAlignment="1">
      <alignment horizontal="center" vertical="center"/>
    </xf>
    <xf numFmtId="0" fontId="16" fillId="3" borderId="25" xfId="1" applyNumberFormat="1" applyFont="1" applyFill="1" applyBorder="1" applyAlignment="1">
      <alignment horizontal="center" vertical="center"/>
    </xf>
    <xf numFmtId="0" fontId="16" fillId="3" borderId="26" xfId="1" applyNumberFormat="1" applyFont="1" applyFill="1" applyBorder="1" applyAlignment="1">
      <alignment horizontal="center" vertical="center"/>
    </xf>
    <xf numFmtId="0" fontId="16" fillId="3" borderId="27" xfId="1" applyNumberFormat="1" applyFont="1" applyFill="1" applyBorder="1" applyAlignment="1">
      <alignment horizontal="center" vertical="center"/>
    </xf>
    <xf numFmtId="0" fontId="7" fillId="0" borderId="15" xfId="27" applyFont="1" applyBorder="1" applyAlignment="1">
      <alignment horizontal="center" vertical="center"/>
    </xf>
    <xf numFmtId="176" fontId="7" fillId="0" borderId="15" xfId="27" applyNumberFormat="1" applyFont="1" applyBorder="1" applyAlignment="1">
      <alignment horizontal="center" vertical="center"/>
    </xf>
    <xf numFmtId="0" fontId="7" fillId="4" borderId="15" xfId="27" applyFont="1" applyFill="1" applyBorder="1" applyAlignment="1">
      <alignment horizontal="center" vertical="center"/>
    </xf>
    <xf numFmtId="176" fontId="7" fillId="4" borderId="15" xfId="27" applyNumberFormat="1" applyFont="1" applyFill="1" applyBorder="1" applyAlignment="1">
      <alignment horizontal="center" vertical="center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  <xf numFmtId="0" fontId="7" fillId="0" borderId="15" xfId="27" applyFont="1" applyBorder="1" applyAlignment="1">
      <alignment horizontal="left" vertical="center" wrapText="1"/>
    </xf>
    <xf numFmtId="0" fontId="7" fillId="4" borderId="15" xfId="27" applyFont="1" applyFill="1" applyBorder="1" applyAlignment="1">
      <alignment horizontal="left" vertical="center" wrapText="1"/>
    </xf>
    <xf numFmtId="0" fontId="7" fillId="0" borderId="40" xfId="27" applyFont="1" applyBorder="1" applyAlignment="1">
      <alignment horizontal="center" vertical="center"/>
    </xf>
    <xf numFmtId="176" fontId="7" fillId="0" borderId="40" xfId="27" applyNumberFormat="1" applyFont="1" applyBorder="1" applyAlignment="1">
      <alignment horizontal="center" vertical="center"/>
    </xf>
    <xf numFmtId="0" fontId="7" fillId="0" borderId="15" xfId="27" applyFont="1" applyBorder="1" applyAlignment="1">
      <alignment horizontal="center" vertical="center"/>
    </xf>
    <xf numFmtId="176" fontId="7" fillId="0" borderId="15" xfId="27" applyNumberFormat="1" applyFont="1" applyBorder="1" applyAlignment="1">
      <alignment horizontal="center" vertical="center"/>
    </xf>
    <xf numFmtId="0" fontId="7" fillId="4" borderId="15" xfId="27" applyFont="1" applyFill="1" applyBorder="1" applyAlignment="1">
      <alignment horizontal="center" vertical="center"/>
    </xf>
    <xf numFmtId="176" fontId="7" fillId="4" borderId="15" xfId="27" applyNumberFormat="1" applyFont="1" applyFill="1" applyBorder="1" applyAlignment="1">
      <alignment horizontal="center" vertical="center"/>
    </xf>
    <xf numFmtId="0" fontId="7" fillId="0" borderId="40" xfId="27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</cellXfs>
  <cellStyles count="46">
    <cellStyle name="Comma0" xfId="4" xr:uid="{00000000-0005-0000-0000-000000000000}"/>
    <cellStyle name="Currency0" xfId="5" xr:uid="{00000000-0005-0000-0000-000001000000}"/>
    <cellStyle name="Date" xfId="6" xr:uid="{00000000-0005-0000-0000-000002000000}"/>
    <cellStyle name="Fixed" xfId="7" xr:uid="{00000000-0005-0000-0000-000003000000}"/>
    <cellStyle name="Followed Hyperlink" xfId="8" xr:uid="{00000000-0005-0000-0000-000004000000}"/>
    <cellStyle name="Heading 1" xfId="9" xr:uid="{00000000-0005-0000-0000-000005000000}"/>
    <cellStyle name="Heading 2" xfId="10" xr:uid="{00000000-0005-0000-0000-000006000000}"/>
    <cellStyle name="Hyperlink" xfId="11" xr:uid="{00000000-0005-0000-0000-000007000000}"/>
    <cellStyle name="Normal - Style1" xfId="12" xr:uid="{00000000-0005-0000-0000-000008000000}"/>
    <cellStyle name="Normal_12 2 2" xfId="39" xr:uid="{CD9B3480-483C-4C3C-8478-810229CC3365}"/>
    <cellStyle name="Total" xfId="13" xr:uid="{00000000-0005-0000-0000-000009000000}"/>
    <cellStyle name="一般_MONTHLY SCHEDULE" xfId="14" xr:uid="{00000000-0005-0000-0000-00000A000000}"/>
    <cellStyle name="똿뗦먛귟 [0.00]_PRODUCT DETAIL Q1" xfId="15" xr:uid="{00000000-0005-0000-0000-00000B000000}"/>
    <cellStyle name="똿뗦먛귟_PRODUCT DETAIL Q1" xfId="16" xr:uid="{00000000-0005-0000-0000-00000C000000}"/>
    <cellStyle name="標準" xfId="0" builtinId="0"/>
    <cellStyle name="標準 10 2" xfId="34" xr:uid="{87AEE976-73CD-4BC6-A3D7-FEE61E8473F1}"/>
    <cellStyle name="標準 10 2 2 3 2 2" xfId="41" xr:uid="{50438763-AC11-465F-A592-18B431E1BFFE}"/>
    <cellStyle name="標準 10 2 3" xfId="29" xr:uid="{C383A9F7-4705-4AF0-B714-FFED1A9D223B}"/>
    <cellStyle name="標準 10 2 3 2 2 2" xfId="28" xr:uid="{B2B4F151-E548-400A-A3BA-7D8FD3CD8BB1}"/>
    <cellStyle name="標準 18 2" xfId="33" xr:uid="{6AF4176F-F29D-4279-A69B-3EFBC6A73D74}"/>
    <cellStyle name="標準 2" xfId="1" xr:uid="{00000000-0005-0000-0000-00000E000000}"/>
    <cellStyle name="標準 2 2" xfId="27" xr:uid="{16039F4A-7685-4283-A42F-53F7EE18F322}"/>
    <cellStyle name="標準 2 3" xfId="42" xr:uid="{21B2D1AB-F87F-4C73-9781-B0968FA00E6E}"/>
    <cellStyle name="標準 2 3 3" xfId="43" xr:uid="{8DD2B11C-D46A-42AC-BC7C-5DF579FE5C99}"/>
    <cellStyle name="標準 27 2" xfId="35" xr:uid="{4136295F-D821-4D01-B55B-1F56E40C1B24}"/>
    <cellStyle name="標準 29" xfId="44" xr:uid="{99FE0B42-0921-4BC2-AD33-B2A5022929AF}"/>
    <cellStyle name="標準 29 2" xfId="38" xr:uid="{F01DFAD8-BA21-4389-875F-F86481BD1459}"/>
    <cellStyle name="標準 3" xfId="3" xr:uid="{00000000-0005-0000-0000-00000F000000}"/>
    <cellStyle name="標準 3 13" xfId="32" xr:uid="{B0558004-D8FF-43CA-B062-979617C592C4}"/>
    <cellStyle name="標準 3 13 2" xfId="30" xr:uid="{9867CAB6-D3D2-4276-A518-D471BDA62BAA}"/>
    <cellStyle name="標準 3 2 9" xfId="31" xr:uid="{5A47B714-0343-4BF3-AFAD-A771513B922C}"/>
    <cellStyle name="標準 30 2" xfId="36" xr:uid="{9D6C9BB5-8BAF-4928-B53D-D63643A70DA7}"/>
    <cellStyle name="標準 31" xfId="37" xr:uid="{423654FE-398F-4DFB-ABB4-C1A3E43FFEE6}"/>
    <cellStyle name="標準 34 2" xfId="40" xr:uid="{4DBAA5F9-4550-4B00-BE70-62DF0B1C5973}"/>
    <cellStyle name="標準 4" xfId="26" xr:uid="{416E7902-B797-48F0-B93B-D244FB113E65}"/>
    <cellStyle name="標準 6" xfId="45" xr:uid="{3BB15FB2-C028-4F08-A77F-CD7BA83C4D25}"/>
    <cellStyle name="標準_Sheet1" xfId="2" xr:uid="{00000000-0005-0000-0000-000010000000}"/>
    <cellStyle name="믅됞 [0.00]_PRODUCT DETAIL Q1" xfId="17" xr:uid="{00000000-0005-0000-0000-000011000000}"/>
    <cellStyle name="믅됞_PRODUCT DETAIL Q1" xfId="18" xr:uid="{00000000-0005-0000-0000-000012000000}"/>
    <cellStyle name="백분율_HOBONG" xfId="19" xr:uid="{00000000-0005-0000-0000-000013000000}"/>
    <cellStyle name="뷭?_BOOKSHIP" xfId="20" xr:uid="{00000000-0005-0000-0000-000014000000}"/>
    <cellStyle name="콤마 [0]_1202" xfId="21" xr:uid="{00000000-0005-0000-0000-000015000000}"/>
    <cellStyle name="콤마_1202" xfId="22" xr:uid="{00000000-0005-0000-0000-000016000000}"/>
    <cellStyle name="통화 [0]_1202" xfId="23" xr:uid="{00000000-0005-0000-0000-000017000000}"/>
    <cellStyle name="통화_1202" xfId="24" xr:uid="{00000000-0005-0000-0000-000018000000}"/>
    <cellStyle name="표준_(정보부문)월별인원계획" xfId="25" xr:uid="{00000000-0005-0000-0000-000019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FB88FC0E-E3BC-4BF3-B57A-2563B01BC74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B801F676-51D3-4E90-B0BC-6F4408ED2BC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77011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233159</xdr:rowOff>
    </xdr:from>
    <xdr:to>
      <xdr:col>2</xdr:col>
      <xdr:colOff>1166812</xdr:colOff>
      <xdr:row>3</xdr:row>
      <xdr:rowOff>261937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1437" y="1566659"/>
          <a:ext cx="7191375" cy="7907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68970" cy="135731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8970" cy="1357312"/>
        </a:xfrm>
        <a:prstGeom prst="rect">
          <a:avLst/>
        </a:prstGeom>
      </xdr:spPr>
    </xdr:pic>
    <xdr:clientData/>
  </xdr:oneCellAnchor>
  <xdr:twoCellAnchor editAs="absolute">
    <xdr:from>
      <xdr:col>15</xdr:col>
      <xdr:colOff>822470</xdr:colOff>
      <xdr:row>5</xdr:row>
      <xdr:rowOff>2166</xdr:rowOff>
    </xdr:from>
    <xdr:to>
      <xdr:col>18</xdr:col>
      <xdr:colOff>0</xdr:colOff>
      <xdr:row>22</xdr:row>
      <xdr:rowOff>400571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572808" y="3788354"/>
          <a:ext cx="8076046" cy="916521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17</xdr:col>
      <xdr:colOff>3904678</xdr:colOff>
      <xdr:row>0</xdr:row>
      <xdr:rowOff>515302</xdr:rowOff>
    </xdr:from>
    <xdr:to>
      <xdr:col>18</xdr:col>
      <xdr:colOff>0</xdr:colOff>
      <xdr:row>3</xdr:row>
      <xdr:rowOff>285749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7238" y="500062"/>
          <a:ext cx="2042473" cy="2143125"/>
        </a:xfrm>
        <a:prstGeom prst="rect">
          <a:avLst/>
        </a:prstGeom>
      </xdr:spPr>
    </xdr:pic>
    <xdr:clientData/>
  </xdr:twoCellAnchor>
  <xdr:oneCellAnchor>
    <xdr:from>
      <xdr:col>16</xdr:col>
      <xdr:colOff>382154</xdr:colOff>
      <xdr:row>0</xdr:row>
      <xdr:rowOff>1228868</xdr:rowOff>
    </xdr:from>
    <xdr:ext cx="3241675" cy="201612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004154" y="1228868"/>
          <a:ext cx="3241675" cy="2016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12</xdr:col>
      <xdr:colOff>625101</xdr:colOff>
      <xdr:row>9</xdr:row>
      <xdr:rowOff>-1</xdr:rowOff>
    </xdr:from>
    <xdr:to>
      <xdr:col>15</xdr:col>
      <xdr:colOff>260032</xdr:colOff>
      <xdr:row>12</xdr:row>
      <xdr:rowOff>547686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154536" y="4810124"/>
          <a:ext cx="4701279" cy="2337435"/>
          <a:chOff x="28047786" y="399112"/>
          <a:chExt cx="9301722" cy="6691520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8047786" y="399112"/>
            <a:ext cx="9301722" cy="6357946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9881065" y="2101793"/>
            <a:ext cx="7106910" cy="49888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ご案件によってサービスやスケジュール、</a:t>
            </a:r>
            <a:br>
              <a:rPr kumimoji="1" lang="en-US" altLang="ja-JP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</a:br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また搬入先が変更になる可能性があるため</a:t>
            </a:r>
            <a:br>
              <a:rPr kumimoji="1" lang="en-US" altLang="ja-JP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</a:br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詳細は営業担当までご確認ください。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IY31"/>
  <sheetViews>
    <sheetView tabSelected="1" view="pageBreakPreview" zoomScale="40" zoomScaleNormal="40" zoomScaleSheetLayoutView="40" zoomScalePageLayoutView="40" workbookViewId="0">
      <selection activeCell="S1" sqref="S1:AE1048576"/>
    </sheetView>
  </sheetViews>
  <sheetFormatPr defaultRowHeight="13.2"/>
  <cols>
    <col min="1" max="1" width="58" customWidth="1"/>
    <col min="2" max="2" width="21.88671875" customWidth="1"/>
    <col min="3" max="3" width="17.44140625" customWidth="1"/>
    <col min="4" max="4" width="8.88671875" customWidth="1"/>
    <col min="5" max="5" width="17.44140625" customWidth="1"/>
    <col min="6" max="6" width="8.88671875" customWidth="1"/>
    <col min="7" max="7" width="17.44140625" customWidth="1"/>
    <col min="8" max="8" width="8.88671875" customWidth="1"/>
    <col min="9" max="9" width="17.44140625" customWidth="1"/>
    <col min="10" max="10" width="8.88671875" customWidth="1"/>
    <col min="11" max="11" width="17.44140625" customWidth="1"/>
    <col min="12" max="12" width="8.88671875" customWidth="1"/>
    <col min="13" max="16" width="24.6640625" customWidth="1"/>
    <col min="17" max="17" width="8.77734375" customWidth="1"/>
    <col min="18" max="18" width="85.88671875" customWidth="1"/>
    <col min="19" max="19" width="12.33203125" hidden="1" customWidth="1"/>
    <col min="20" max="27" width="9.21875" hidden="1" customWidth="1"/>
    <col min="28" max="28" width="8.109375" hidden="1" customWidth="1"/>
    <col min="29" max="29" width="15.88671875" hidden="1" customWidth="1"/>
    <col min="30" max="31" width="9" hidden="1" customWidth="1"/>
    <col min="32" max="32" width="9" customWidth="1"/>
    <col min="33" max="34" width="8.88671875" customWidth="1"/>
  </cols>
  <sheetData>
    <row r="1" spans="1:32" s="4" customFormat="1" ht="105" customHeight="1">
      <c r="A1" s="50" t="s">
        <v>0</v>
      </c>
      <c r="B1" s="1"/>
      <c r="C1" s="1"/>
      <c r="D1" s="1"/>
      <c r="E1" s="1"/>
      <c r="F1" s="1"/>
      <c r="G1" s="1"/>
      <c r="H1" s="1"/>
      <c r="I1" s="1"/>
      <c r="J1" s="1"/>
      <c r="K1" s="99" t="s">
        <v>1</v>
      </c>
      <c r="L1" s="99"/>
      <c r="M1" s="99"/>
      <c r="N1" s="99"/>
      <c r="O1" s="99"/>
      <c r="P1" s="99"/>
      <c r="Q1" s="2"/>
      <c r="R1" s="2"/>
      <c r="S1" s="3"/>
    </row>
    <row r="2" spans="1:32" s="5" customFormat="1" ht="30" customHeight="1"/>
    <row r="3" spans="1:32" s="5" customFormat="1" ht="51" customHeight="1">
      <c r="N3" s="40" t="s">
        <v>15</v>
      </c>
      <c r="O3" s="42">
        <v>46213</v>
      </c>
      <c r="P3" s="43" t="s">
        <v>17</v>
      </c>
    </row>
    <row r="4" spans="1:32" s="8" customFormat="1" ht="74.25" customHeight="1">
      <c r="A4" s="6" t="s">
        <v>2</v>
      </c>
      <c r="B4" s="7"/>
      <c r="C4" s="7"/>
      <c r="D4" s="7"/>
      <c r="E4" s="7"/>
      <c r="F4" s="7"/>
      <c r="M4" s="9"/>
      <c r="Q4" s="9"/>
    </row>
    <row r="5" spans="1:32" s="11" customFormat="1" ht="37.5" customHeight="1">
      <c r="A5" s="110" t="s">
        <v>3</v>
      </c>
      <c r="B5" s="112" t="s">
        <v>4</v>
      </c>
      <c r="C5" s="100" t="s">
        <v>5</v>
      </c>
      <c r="D5" s="102"/>
      <c r="E5" s="102"/>
      <c r="F5" s="103"/>
      <c r="G5" s="102" t="s">
        <v>18</v>
      </c>
      <c r="H5" s="103"/>
      <c r="I5" s="102" t="s">
        <v>19</v>
      </c>
      <c r="J5" s="103"/>
      <c r="K5" s="100" t="s">
        <v>6</v>
      </c>
      <c r="L5" s="101"/>
      <c r="M5" s="10"/>
      <c r="O5" s="41"/>
    </row>
    <row r="6" spans="1:32" s="11" customFormat="1" ht="37.5" customHeight="1">
      <c r="A6" s="111"/>
      <c r="B6" s="113"/>
      <c r="C6" s="114" t="s">
        <v>7</v>
      </c>
      <c r="D6" s="115"/>
      <c r="E6" s="104" t="s">
        <v>8</v>
      </c>
      <c r="F6" s="105"/>
      <c r="G6" s="104" t="s">
        <v>8</v>
      </c>
      <c r="H6" s="105"/>
      <c r="I6" s="104" t="s">
        <v>8</v>
      </c>
      <c r="J6" s="105"/>
      <c r="K6" s="90" t="s">
        <v>9</v>
      </c>
      <c r="L6" s="91"/>
      <c r="M6" s="12"/>
    </row>
    <row r="7" spans="1:32" s="11" customFormat="1" ht="7.5" customHeight="1">
      <c r="A7" s="111"/>
      <c r="B7" s="113"/>
      <c r="C7" s="116"/>
      <c r="D7" s="117"/>
      <c r="E7" s="106"/>
      <c r="F7" s="107"/>
      <c r="G7" s="106"/>
      <c r="H7" s="107"/>
      <c r="I7" s="106"/>
      <c r="J7" s="107"/>
      <c r="K7" s="92"/>
      <c r="L7" s="93"/>
      <c r="M7" s="12"/>
    </row>
    <row r="8" spans="1:32" s="11" customFormat="1" ht="37.5" hidden="1" customHeight="1">
      <c r="A8" s="111"/>
      <c r="B8" s="113"/>
      <c r="C8" s="118"/>
      <c r="D8" s="119"/>
      <c r="E8" s="108"/>
      <c r="F8" s="109"/>
      <c r="G8" s="108"/>
      <c r="H8" s="109"/>
      <c r="I8" s="108"/>
      <c r="J8" s="109"/>
      <c r="K8" s="94"/>
      <c r="L8" s="95"/>
      <c r="M8" s="12"/>
    </row>
    <row r="9" spans="1:32" s="11" customFormat="1" ht="37.5" customHeight="1">
      <c r="A9" s="111"/>
      <c r="B9" s="113"/>
      <c r="C9" s="44"/>
      <c r="D9" s="44"/>
      <c r="E9" s="44"/>
      <c r="F9" s="44"/>
      <c r="G9" s="44"/>
      <c r="H9" s="44"/>
      <c r="I9" s="96" t="s">
        <v>10</v>
      </c>
      <c r="J9" s="97"/>
      <c r="K9" s="96" t="s">
        <v>29</v>
      </c>
      <c r="L9" s="98"/>
      <c r="M9" s="13"/>
      <c r="S9" s="52"/>
      <c r="T9" s="52"/>
      <c r="U9" s="52"/>
      <c r="V9" s="52"/>
      <c r="W9" s="52"/>
      <c r="X9" s="52"/>
      <c r="Y9" s="52"/>
      <c r="Z9" s="52"/>
      <c r="AA9" s="52"/>
      <c r="AB9" s="52"/>
      <c r="AC9" s="52" t="s">
        <v>33</v>
      </c>
      <c r="AD9" s="52"/>
      <c r="AE9" s="52" t="s">
        <v>34</v>
      </c>
      <c r="AF9" s="52"/>
    </row>
    <row r="10" spans="1:32" s="15" customFormat="1" ht="47.25" customHeight="1">
      <c r="A10" s="54" t="str">
        <f t="shared" ref="A10" si="0">IF(AND(D10="水",F10="水"),AE10,"★"&amp;AE10)</f>
        <v>TS HAKATA</v>
      </c>
      <c r="B10" s="55" t="str">
        <f t="shared" ref="B10:B14" si="1">T10</f>
        <v>2613S</v>
      </c>
      <c r="C10" s="56">
        <f t="shared" ref="C10:C14" si="2">U10</f>
        <v>46218</v>
      </c>
      <c r="D10" s="57" t="str">
        <f t="shared" ref="D10:D14" si="3">TEXT(C10,"aaa")</f>
        <v>水</v>
      </c>
      <c r="E10" s="56">
        <f t="shared" ref="E10:E14" si="4">V10</f>
        <v>46218</v>
      </c>
      <c r="F10" s="57" t="str">
        <f t="shared" ref="F10:F14" si="5">TEXT(E10,"aaa")</f>
        <v>水</v>
      </c>
      <c r="G10" s="56">
        <f t="shared" ref="G10:G14" si="6">W10</f>
        <v>46220</v>
      </c>
      <c r="H10" s="57" t="str">
        <f t="shared" ref="H10:H14" si="7">TEXT(G10,"aaa")</f>
        <v>金</v>
      </c>
      <c r="I10" s="58">
        <f t="shared" ref="I10:I14" si="8">X10</f>
        <v>46220</v>
      </c>
      <c r="J10" s="59" t="str">
        <f t="shared" ref="J10:J14" si="9">TEXT(I10,"aaa")</f>
        <v>金</v>
      </c>
      <c r="K10" s="60">
        <f t="shared" ref="K10:K14" si="10">Z10</f>
        <v>46224</v>
      </c>
      <c r="L10" s="61" t="str">
        <f t="shared" ref="L10:L14" si="11">TEXT(K10,"aaa")</f>
        <v>火</v>
      </c>
      <c r="M10" s="14"/>
      <c r="S10" s="124" t="s">
        <v>41</v>
      </c>
      <c r="T10" s="120" t="s">
        <v>42</v>
      </c>
      <c r="U10" s="121">
        <v>46218</v>
      </c>
      <c r="V10" s="121">
        <v>46218</v>
      </c>
      <c r="W10" s="121">
        <v>46220</v>
      </c>
      <c r="X10" s="121">
        <v>46220</v>
      </c>
      <c r="Y10" s="120" t="s">
        <v>39</v>
      </c>
      <c r="Z10" s="121">
        <v>46224</v>
      </c>
      <c r="AA10" s="120" t="s">
        <v>40</v>
      </c>
      <c r="AC10" s="71" t="s">
        <v>41</v>
      </c>
      <c r="AE10" s="53" t="str">
        <f t="shared" ref="AE10:AE23" si="12">IF(S10=AC10,S10,"※"&amp;S10)</f>
        <v>TS HAKATA</v>
      </c>
    </row>
    <row r="11" spans="1:32" s="15" customFormat="1" ht="47.25" customHeight="1">
      <c r="A11" s="54" t="str">
        <f t="shared" ref="A11" si="13">IF(AND(D11="木",F11="木"),AE11,"★"&amp;AE11)</f>
        <v>YM IMPROVEMENT</v>
      </c>
      <c r="B11" s="55" t="str">
        <f t="shared" si="1"/>
        <v>276S</v>
      </c>
      <c r="C11" s="56">
        <f t="shared" si="2"/>
        <v>46219</v>
      </c>
      <c r="D11" s="57" t="str">
        <f t="shared" si="3"/>
        <v>木</v>
      </c>
      <c r="E11" s="56">
        <f t="shared" si="4"/>
        <v>46219</v>
      </c>
      <c r="F11" s="57" t="str">
        <f t="shared" si="5"/>
        <v>木</v>
      </c>
      <c r="G11" s="56">
        <f t="shared" si="6"/>
        <v>46222</v>
      </c>
      <c r="H11" s="57" t="str">
        <f t="shared" si="7"/>
        <v>日</v>
      </c>
      <c r="I11" s="58">
        <f t="shared" si="8"/>
        <v>46222</v>
      </c>
      <c r="J11" s="59" t="str">
        <f t="shared" si="9"/>
        <v>日</v>
      </c>
      <c r="K11" s="60">
        <f t="shared" si="10"/>
        <v>46225</v>
      </c>
      <c r="L11" s="61" t="str">
        <f t="shared" si="11"/>
        <v>水</v>
      </c>
      <c r="M11" s="14"/>
      <c r="S11" s="125" t="s">
        <v>37</v>
      </c>
      <c r="T11" s="122" t="s">
        <v>43</v>
      </c>
      <c r="U11" s="123">
        <v>46219</v>
      </c>
      <c r="V11" s="123">
        <v>46219</v>
      </c>
      <c r="W11" s="123">
        <v>46222</v>
      </c>
      <c r="X11" s="123">
        <v>46222</v>
      </c>
      <c r="Y11" s="122" t="s">
        <v>35</v>
      </c>
      <c r="Z11" s="123">
        <v>46225</v>
      </c>
      <c r="AA11" s="122" t="s">
        <v>36</v>
      </c>
      <c r="AC11" s="72" t="s">
        <v>37</v>
      </c>
      <c r="AE11" s="53" t="str">
        <f t="shared" si="12"/>
        <v>YM IMPROVEMENT</v>
      </c>
    </row>
    <row r="12" spans="1:32" s="11" customFormat="1" ht="47.25" customHeight="1">
      <c r="A12" s="54" t="str">
        <f t="shared" ref="A12" si="14">IF(AND(D12="水",F12="水"),AE12,"★"&amp;AE12)</f>
        <v>※TS CHIBA</v>
      </c>
      <c r="B12" s="55" t="str">
        <f t="shared" si="1"/>
        <v>2616S</v>
      </c>
      <c r="C12" s="56">
        <f t="shared" si="2"/>
        <v>46225</v>
      </c>
      <c r="D12" s="57" t="str">
        <f t="shared" si="3"/>
        <v>水</v>
      </c>
      <c r="E12" s="56">
        <f t="shared" si="4"/>
        <v>46225</v>
      </c>
      <c r="F12" s="57" t="str">
        <f t="shared" si="5"/>
        <v>水</v>
      </c>
      <c r="G12" s="56">
        <f t="shared" si="6"/>
        <v>46227</v>
      </c>
      <c r="H12" s="57" t="str">
        <f t="shared" si="7"/>
        <v>金</v>
      </c>
      <c r="I12" s="58">
        <f t="shared" si="8"/>
        <v>46227</v>
      </c>
      <c r="J12" s="59" t="str">
        <f t="shared" si="9"/>
        <v>金</v>
      </c>
      <c r="K12" s="60">
        <f t="shared" si="10"/>
        <v>46231</v>
      </c>
      <c r="L12" s="61" t="str">
        <f t="shared" si="11"/>
        <v>火</v>
      </c>
      <c r="M12" s="14"/>
      <c r="S12" s="124" t="s">
        <v>46</v>
      </c>
      <c r="T12" s="120" t="s">
        <v>48</v>
      </c>
      <c r="U12" s="121">
        <v>46225</v>
      </c>
      <c r="V12" s="121">
        <v>46225</v>
      </c>
      <c r="W12" s="121">
        <v>46227</v>
      </c>
      <c r="X12" s="121">
        <v>46227</v>
      </c>
      <c r="Y12" s="120" t="s">
        <v>39</v>
      </c>
      <c r="Z12" s="121">
        <v>46231</v>
      </c>
      <c r="AA12" s="120" t="s">
        <v>40</v>
      </c>
      <c r="AC12" s="71" t="s">
        <v>38</v>
      </c>
      <c r="AE12" s="53" t="str">
        <f t="shared" si="12"/>
        <v>※TS CHIBA</v>
      </c>
    </row>
    <row r="13" spans="1:32" s="11" customFormat="1" ht="47.25" customHeight="1">
      <c r="A13" s="54" t="str">
        <f t="shared" ref="A13" si="15">IF(AND(D13="木",F13="木"),AE13,"★"&amp;AE13)</f>
        <v>HORAI BRIDGE</v>
      </c>
      <c r="B13" s="55" t="str">
        <f t="shared" si="1"/>
        <v>226S</v>
      </c>
      <c r="C13" s="56">
        <f t="shared" si="2"/>
        <v>46226</v>
      </c>
      <c r="D13" s="57" t="str">
        <f t="shared" si="3"/>
        <v>木</v>
      </c>
      <c r="E13" s="56">
        <f t="shared" si="4"/>
        <v>46226</v>
      </c>
      <c r="F13" s="57" t="str">
        <f t="shared" si="5"/>
        <v>木</v>
      </c>
      <c r="G13" s="56">
        <f t="shared" si="6"/>
        <v>46229</v>
      </c>
      <c r="H13" s="57" t="str">
        <f t="shared" si="7"/>
        <v>日</v>
      </c>
      <c r="I13" s="58">
        <f t="shared" si="8"/>
        <v>46229</v>
      </c>
      <c r="J13" s="59" t="str">
        <f t="shared" si="9"/>
        <v>日</v>
      </c>
      <c r="K13" s="60">
        <f t="shared" si="10"/>
        <v>46232</v>
      </c>
      <c r="L13" s="61" t="str">
        <f t="shared" si="11"/>
        <v>水</v>
      </c>
      <c r="M13" s="15"/>
      <c r="S13" s="125" t="s">
        <v>32</v>
      </c>
      <c r="T13" s="122" t="s">
        <v>45</v>
      </c>
      <c r="U13" s="123">
        <v>46226</v>
      </c>
      <c r="V13" s="123">
        <v>46226</v>
      </c>
      <c r="W13" s="123">
        <v>46229</v>
      </c>
      <c r="X13" s="123">
        <v>46229</v>
      </c>
      <c r="Y13" s="122" t="s">
        <v>35</v>
      </c>
      <c r="Z13" s="123">
        <v>46232</v>
      </c>
      <c r="AA13" s="122" t="s">
        <v>36</v>
      </c>
      <c r="AC13" s="72" t="s">
        <v>32</v>
      </c>
      <c r="AE13" s="70" t="str">
        <f t="shared" si="12"/>
        <v>HORAI BRIDGE</v>
      </c>
    </row>
    <row r="14" spans="1:32" s="11" customFormat="1" ht="47.25" customHeight="1">
      <c r="A14" s="54" t="str">
        <f t="shared" ref="A14" si="16">IF(AND(D14="水",F14="水"),AE14,"★"&amp;AE14)</f>
        <v>TS HAKATA</v>
      </c>
      <c r="B14" s="55" t="str">
        <f t="shared" si="1"/>
        <v>2614S</v>
      </c>
      <c r="C14" s="56">
        <f t="shared" si="2"/>
        <v>46232</v>
      </c>
      <c r="D14" s="57" t="str">
        <f t="shared" si="3"/>
        <v>水</v>
      </c>
      <c r="E14" s="56">
        <f t="shared" si="4"/>
        <v>46232</v>
      </c>
      <c r="F14" s="57" t="str">
        <f t="shared" si="5"/>
        <v>水</v>
      </c>
      <c r="G14" s="56">
        <f t="shared" si="6"/>
        <v>46234</v>
      </c>
      <c r="H14" s="57" t="str">
        <f t="shared" si="7"/>
        <v>金</v>
      </c>
      <c r="I14" s="58">
        <f t="shared" si="8"/>
        <v>46234</v>
      </c>
      <c r="J14" s="59" t="str">
        <f t="shared" si="9"/>
        <v>金</v>
      </c>
      <c r="K14" s="60">
        <f t="shared" si="10"/>
        <v>46238</v>
      </c>
      <c r="L14" s="61" t="str">
        <f t="shared" si="11"/>
        <v>火</v>
      </c>
      <c r="M14" s="29"/>
      <c r="S14" s="124" t="s">
        <v>41</v>
      </c>
      <c r="T14" s="120" t="s">
        <v>44</v>
      </c>
      <c r="U14" s="121">
        <v>46232</v>
      </c>
      <c r="V14" s="121">
        <v>46232</v>
      </c>
      <c r="W14" s="121">
        <v>46234</v>
      </c>
      <c r="X14" s="121">
        <v>46234</v>
      </c>
      <c r="Y14" s="120" t="s">
        <v>39</v>
      </c>
      <c r="Z14" s="121">
        <v>46238</v>
      </c>
      <c r="AA14" s="120" t="s">
        <v>40</v>
      </c>
      <c r="AC14" s="71" t="s">
        <v>41</v>
      </c>
      <c r="AE14" s="53" t="str">
        <f t="shared" si="12"/>
        <v>TS HAKATA</v>
      </c>
    </row>
    <row r="15" spans="1:32" s="11" customFormat="1" ht="47.25" customHeight="1">
      <c r="A15" s="54" t="str">
        <f t="shared" ref="A15" si="17">IF(AND(D15="木",F15="木"),AE15,"★"&amp;AE15)</f>
        <v>YM IMMENSE</v>
      </c>
      <c r="B15" s="55" t="str">
        <f t="shared" ref="B15:B23" si="18">T15</f>
        <v>409S</v>
      </c>
      <c r="C15" s="56">
        <f t="shared" ref="C15:C23" si="19">U15</f>
        <v>46233</v>
      </c>
      <c r="D15" s="57" t="str">
        <f t="shared" ref="D15:D23" si="20">TEXT(C15,"aaa")</f>
        <v>木</v>
      </c>
      <c r="E15" s="56">
        <f t="shared" ref="E15:E23" si="21">V15</f>
        <v>46233</v>
      </c>
      <c r="F15" s="57" t="str">
        <f t="shared" ref="F15:F23" si="22">TEXT(E15,"aaa")</f>
        <v>木</v>
      </c>
      <c r="G15" s="56">
        <f t="shared" ref="G15:G23" si="23">W15</f>
        <v>46236</v>
      </c>
      <c r="H15" s="57" t="str">
        <f t="shared" ref="H15:H23" si="24">TEXT(G15,"aaa")</f>
        <v>日</v>
      </c>
      <c r="I15" s="58">
        <f t="shared" ref="I15:I23" si="25">X15</f>
        <v>46236</v>
      </c>
      <c r="J15" s="59" t="str">
        <f t="shared" ref="J15:J23" si="26">TEXT(I15,"aaa")</f>
        <v>日</v>
      </c>
      <c r="K15" s="60">
        <f t="shared" ref="K15:K23" si="27">Z15</f>
        <v>46239</v>
      </c>
      <c r="L15" s="61" t="str">
        <f t="shared" ref="L15:L23" si="28">TEXT(K15,"aaa")</f>
        <v>水</v>
      </c>
      <c r="M15" s="29"/>
      <c r="S15" s="134" t="s">
        <v>31</v>
      </c>
      <c r="T15" s="128" t="s">
        <v>49</v>
      </c>
      <c r="U15" s="129">
        <v>46233</v>
      </c>
      <c r="V15" s="129">
        <v>46233</v>
      </c>
      <c r="W15" s="129">
        <v>46236</v>
      </c>
      <c r="X15" s="129">
        <v>46236</v>
      </c>
      <c r="Y15" s="128" t="s">
        <v>35</v>
      </c>
      <c r="Z15" s="129">
        <v>46239</v>
      </c>
      <c r="AA15" s="128" t="s">
        <v>36</v>
      </c>
      <c r="AC15" s="74" t="s">
        <v>31</v>
      </c>
      <c r="AE15" s="53" t="str">
        <f t="shared" si="12"/>
        <v>YM IMMENSE</v>
      </c>
    </row>
    <row r="16" spans="1:32" s="11" customFormat="1" ht="47.25" customHeight="1">
      <c r="A16" s="54" t="str">
        <f t="shared" ref="A16" si="29">IF(AND(D16="水",F16="水"),AE16,"★"&amp;AE16)</f>
        <v>※TS CHIBA</v>
      </c>
      <c r="B16" s="55" t="str">
        <f t="shared" si="18"/>
        <v>2617S</v>
      </c>
      <c r="C16" s="56">
        <f t="shared" si="19"/>
        <v>46239</v>
      </c>
      <c r="D16" s="57" t="str">
        <f t="shared" si="20"/>
        <v>水</v>
      </c>
      <c r="E16" s="56">
        <f t="shared" si="21"/>
        <v>46239</v>
      </c>
      <c r="F16" s="57" t="str">
        <f t="shared" si="22"/>
        <v>水</v>
      </c>
      <c r="G16" s="56">
        <f t="shared" si="23"/>
        <v>46241</v>
      </c>
      <c r="H16" s="57" t="str">
        <f t="shared" si="24"/>
        <v>金</v>
      </c>
      <c r="I16" s="58">
        <f t="shared" si="25"/>
        <v>46241</v>
      </c>
      <c r="J16" s="59" t="str">
        <f t="shared" si="26"/>
        <v>金</v>
      </c>
      <c r="K16" s="60">
        <f t="shared" si="27"/>
        <v>46245</v>
      </c>
      <c r="L16" s="61" t="str">
        <f t="shared" si="28"/>
        <v>火</v>
      </c>
      <c r="M16" s="29"/>
      <c r="S16" s="127" t="s">
        <v>46</v>
      </c>
      <c r="T16" s="132" t="s">
        <v>54</v>
      </c>
      <c r="U16" s="133">
        <v>46239</v>
      </c>
      <c r="V16" s="133">
        <v>46239</v>
      </c>
      <c r="W16" s="133">
        <v>46241</v>
      </c>
      <c r="X16" s="133">
        <v>46241</v>
      </c>
      <c r="Y16" s="132" t="s">
        <v>39</v>
      </c>
      <c r="Z16" s="133">
        <v>46245</v>
      </c>
      <c r="AA16" s="132" t="s">
        <v>40</v>
      </c>
      <c r="AC16" s="73" t="s">
        <v>38</v>
      </c>
      <c r="AE16" s="53" t="str">
        <f t="shared" si="12"/>
        <v>※TS CHIBA</v>
      </c>
    </row>
    <row r="17" spans="1:259" s="11" customFormat="1" ht="47.25" customHeight="1">
      <c r="A17" s="54" t="str">
        <f t="shared" ref="A17" si="30">IF(AND(D17="木",F17="木"),AE17,"★"&amp;AE17)</f>
        <v>YM INCEPTION</v>
      </c>
      <c r="B17" s="55" t="str">
        <f t="shared" si="18"/>
        <v>248S</v>
      </c>
      <c r="C17" s="56">
        <f t="shared" si="19"/>
        <v>46240</v>
      </c>
      <c r="D17" s="57" t="str">
        <f t="shared" si="20"/>
        <v>木</v>
      </c>
      <c r="E17" s="56">
        <f t="shared" si="21"/>
        <v>46240</v>
      </c>
      <c r="F17" s="57" t="str">
        <f t="shared" si="22"/>
        <v>木</v>
      </c>
      <c r="G17" s="56">
        <f t="shared" si="23"/>
        <v>46243</v>
      </c>
      <c r="H17" s="57" t="str">
        <f t="shared" si="24"/>
        <v>日</v>
      </c>
      <c r="I17" s="58">
        <f t="shared" si="25"/>
        <v>46243</v>
      </c>
      <c r="J17" s="59" t="str">
        <f t="shared" si="26"/>
        <v>日</v>
      </c>
      <c r="K17" s="60">
        <f t="shared" si="27"/>
        <v>46246</v>
      </c>
      <c r="L17" s="61" t="str">
        <f t="shared" si="28"/>
        <v>水</v>
      </c>
      <c r="M17" s="29"/>
      <c r="S17" s="126" t="s">
        <v>30</v>
      </c>
      <c r="T17" s="130" t="s">
        <v>50</v>
      </c>
      <c r="U17" s="131">
        <v>46240</v>
      </c>
      <c r="V17" s="131">
        <v>46240</v>
      </c>
      <c r="W17" s="131">
        <v>46243</v>
      </c>
      <c r="X17" s="131">
        <v>46243</v>
      </c>
      <c r="Y17" s="130" t="s">
        <v>35</v>
      </c>
      <c r="Z17" s="131">
        <v>46246</v>
      </c>
      <c r="AA17" s="130" t="s">
        <v>36</v>
      </c>
      <c r="AC17" s="75" t="s">
        <v>30</v>
      </c>
      <c r="AE17" s="53" t="str">
        <f t="shared" si="12"/>
        <v>YM INCEPTION</v>
      </c>
    </row>
    <row r="18" spans="1:259" s="11" customFormat="1" ht="47.25" customHeight="1">
      <c r="A18" s="54" t="str">
        <f t="shared" ref="A18" si="31">IF(AND(D18="水",F18="水"),AE18,"★"&amp;AE18)</f>
        <v>TS HAKATA</v>
      </c>
      <c r="B18" s="55" t="str">
        <f t="shared" si="18"/>
        <v>2615S</v>
      </c>
      <c r="C18" s="56">
        <f t="shared" si="19"/>
        <v>46246</v>
      </c>
      <c r="D18" s="57" t="str">
        <f t="shared" si="20"/>
        <v>水</v>
      </c>
      <c r="E18" s="56">
        <f t="shared" si="21"/>
        <v>46246</v>
      </c>
      <c r="F18" s="57" t="str">
        <f t="shared" si="22"/>
        <v>水</v>
      </c>
      <c r="G18" s="56">
        <f t="shared" si="23"/>
        <v>46248</v>
      </c>
      <c r="H18" s="57" t="str">
        <f t="shared" si="24"/>
        <v>金</v>
      </c>
      <c r="I18" s="58">
        <f t="shared" si="25"/>
        <v>46248</v>
      </c>
      <c r="J18" s="59" t="str">
        <f t="shared" si="26"/>
        <v>金</v>
      </c>
      <c r="K18" s="60">
        <f t="shared" si="27"/>
        <v>46252</v>
      </c>
      <c r="L18" s="61" t="str">
        <f t="shared" si="28"/>
        <v>火</v>
      </c>
      <c r="M18" s="29"/>
      <c r="S18" s="127" t="s">
        <v>41</v>
      </c>
      <c r="T18" s="132" t="s">
        <v>47</v>
      </c>
      <c r="U18" s="133">
        <v>46246</v>
      </c>
      <c r="V18" s="133">
        <v>46246</v>
      </c>
      <c r="W18" s="133">
        <v>46248</v>
      </c>
      <c r="X18" s="133">
        <v>46248</v>
      </c>
      <c r="Y18" s="132" t="s">
        <v>39</v>
      </c>
      <c r="Z18" s="133">
        <v>46252</v>
      </c>
      <c r="AA18" s="132" t="s">
        <v>40</v>
      </c>
      <c r="AC18" s="73" t="s">
        <v>41</v>
      </c>
      <c r="AE18" s="53" t="str">
        <f t="shared" si="12"/>
        <v>TS HAKATA</v>
      </c>
    </row>
    <row r="19" spans="1:259" s="11" customFormat="1" ht="47.25" customHeight="1">
      <c r="A19" s="54" t="str">
        <f t="shared" ref="A19" si="32">IF(AND(D19="木",F19="木"),AE19,"★"&amp;AE19)</f>
        <v>YM IMPROVEMENT</v>
      </c>
      <c r="B19" s="55" t="str">
        <f t="shared" si="18"/>
        <v>277S</v>
      </c>
      <c r="C19" s="56">
        <f t="shared" si="19"/>
        <v>46247</v>
      </c>
      <c r="D19" s="57" t="str">
        <f t="shared" si="20"/>
        <v>木</v>
      </c>
      <c r="E19" s="56">
        <f t="shared" si="21"/>
        <v>46247</v>
      </c>
      <c r="F19" s="57" t="str">
        <f t="shared" si="22"/>
        <v>木</v>
      </c>
      <c r="G19" s="56">
        <f t="shared" si="23"/>
        <v>46250</v>
      </c>
      <c r="H19" s="57" t="str">
        <f t="shared" si="24"/>
        <v>日</v>
      </c>
      <c r="I19" s="58">
        <f t="shared" si="25"/>
        <v>46250</v>
      </c>
      <c r="J19" s="59" t="str">
        <f t="shared" si="26"/>
        <v>日</v>
      </c>
      <c r="K19" s="60">
        <f t="shared" si="27"/>
        <v>46253</v>
      </c>
      <c r="L19" s="61" t="str">
        <f t="shared" si="28"/>
        <v>水</v>
      </c>
      <c r="M19" s="29"/>
      <c r="S19" s="135" t="s">
        <v>37</v>
      </c>
      <c r="T19" s="130" t="s">
        <v>51</v>
      </c>
      <c r="U19" s="131">
        <v>46247</v>
      </c>
      <c r="V19" s="131">
        <v>46247</v>
      </c>
      <c r="W19" s="131">
        <v>46250</v>
      </c>
      <c r="X19" s="131">
        <v>46250</v>
      </c>
      <c r="Y19" s="130" t="s">
        <v>35</v>
      </c>
      <c r="Z19" s="131">
        <v>46253</v>
      </c>
      <c r="AA19" s="130" t="s">
        <v>36</v>
      </c>
      <c r="AC19" s="76" t="s">
        <v>37</v>
      </c>
      <c r="AE19" s="53" t="str">
        <f t="shared" si="12"/>
        <v>YM IMPROVEMENT</v>
      </c>
    </row>
    <row r="20" spans="1:259" s="11" customFormat="1" ht="47.25" customHeight="1">
      <c r="A20" s="54" t="str">
        <f t="shared" ref="A20" si="33">IF(AND(D20="水",F20="水"),AE20,"★"&amp;AE20)</f>
        <v>※TS CHIBA</v>
      </c>
      <c r="B20" s="55" t="str">
        <f t="shared" si="18"/>
        <v>2618S</v>
      </c>
      <c r="C20" s="56">
        <f t="shared" si="19"/>
        <v>46253</v>
      </c>
      <c r="D20" s="57" t="str">
        <f t="shared" si="20"/>
        <v>水</v>
      </c>
      <c r="E20" s="56">
        <f t="shared" si="21"/>
        <v>46253</v>
      </c>
      <c r="F20" s="57" t="str">
        <f t="shared" si="22"/>
        <v>水</v>
      </c>
      <c r="G20" s="56">
        <f t="shared" si="23"/>
        <v>46255</v>
      </c>
      <c r="H20" s="57" t="str">
        <f t="shared" si="24"/>
        <v>金</v>
      </c>
      <c r="I20" s="58">
        <f t="shared" si="25"/>
        <v>46255</v>
      </c>
      <c r="J20" s="59" t="str">
        <f t="shared" si="26"/>
        <v>金</v>
      </c>
      <c r="K20" s="60">
        <f t="shared" si="27"/>
        <v>46259</v>
      </c>
      <c r="L20" s="61" t="str">
        <f t="shared" si="28"/>
        <v>火</v>
      </c>
      <c r="M20" s="29"/>
      <c r="S20" s="136" t="s">
        <v>46</v>
      </c>
      <c r="T20" s="132" t="s">
        <v>55</v>
      </c>
      <c r="U20" s="133">
        <v>46253</v>
      </c>
      <c r="V20" s="133">
        <v>46253</v>
      </c>
      <c r="W20" s="133">
        <v>46255</v>
      </c>
      <c r="X20" s="133">
        <v>46255</v>
      </c>
      <c r="Y20" s="132" t="s">
        <v>39</v>
      </c>
      <c r="Z20" s="133">
        <v>46259</v>
      </c>
      <c r="AA20" s="132" t="s">
        <v>40</v>
      </c>
      <c r="AC20" s="77" t="s">
        <v>38</v>
      </c>
      <c r="AE20" s="53" t="str">
        <f t="shared" si="12"/>
        <v>※TS CHIBA</v>
      </c>
    </row>
    <row r="21" spans="1:259" s="11" customFormat="1" ht="47.25" customHeight="1">
      <c r="A21" s="54" t="str">
        <f t="shared" ref="A21" si="34">IF(AND(D21="木",F21="木"),AE21,"★"&amp;AE21)</f>
        <v>HORAI BRIDGE</v>
      </c>
      <c r="B21" s="55" t="str">
        <f t="shared" si="18"/>
        <v>227S</v>
      </c>
      <c r="C21" s="56">
        <f t="shared" si="19"/>
        <v>46254</v>
      </c>
      <c r="D21" s="57" t="str">
        <f t="shared" si="20"/>
        <v>木</v>
      </c>
      <c r="E21" s="56">
        <f t="shared" si="21"/>
        <v>46254</v>
      </c>
      <c r="F21" s="57" t="str">
        <f t="shared" si="22"/>
        <v>木</v>
      </c>
      <c r="G21" s="56">
        <f t="shared" si="23"/>
        <v>46257</v>
      </c>
      <c r="H21" s="57" t="str">
        <f t="shared" si="24"/>
        <v>日</v>
      </c>
      <c r="I21" s="58">
        <f t="shared" si="25"/>
        <v>46257</v>
      </c>
      <c r="J21" s="59" t="str">
        <f t="shared" si="26"/>
        <v>日</v>
      </c>
      <c r="K21" s="60">
        <f t="shared" si="27"/>
        <v>46260</v>
      </c>
      <c r="L21" s="61" t="str">
        <f t="shared" si="28"/>
        <v>水</v>
      </c>
      <c r="M21" s="29"/>
      <c r="S21" s="135" t="s">
        <v>32</v>
      </c>
      <c r="T21" s="130" t="s">
        <v>52</v>
      </c>
      <c r="U21" s="131">
        <v>46254</v>
      </c>
      <c r="V21" s="131">
        <v>46254</v>
      </c>
      <c r="W21" s="131">
        <v>46257</v>
      </c>
      <c r="X21" s="131">
        <v>46257</v>
      </c>
      <c r="Y21" s="130" t="s">
        <v>35</v>
      </c>
      <c r="Z21" s="131">
        <v>46260</v>
      </c>
      <c r="AA21" s="130" t="s">
        <v>36</v>
      </c>
      <c r="AC21" s="76" t="s">
        <v>32</v>
      </c>
      <c r="AE21" s="53" t="str">
        <f t="shared" si="12"/>
        <v>HORAI BRIDGE</v>
      </c>
    </row>
    <row r="22" spans="1:259" s="11" customFormat="1" ht="45" customHeight="1">
      <c r="A22" s="54" t="str">
        <f t="shared" ref="A22" si="35">IF(AND(D22="水",F22="水"),AE22,"★"&amp;AE22)</f>
        <v>TS HAKATA</v>
      </c>
      <c r="B22" s="55" t="str">
        <f t="shared" si="18"/>
        <v>2616S</v>
      </c>
      <c r="C22" s="56">
        <f t="shared" si="19"/>
        <v>46260</v>
      </c>
      <c r="D22" s="57" t="str">
        <f t="shared" si="20"/>
        <v>水</v>
      </c>
      <c r="E22" s="56">
        <f t="shared" si="21"/>
        <v>46260</v>
      </c>
      <c r="F22" s="57" t="str">
        <f t="shared" si="22"/>
        <v>水</v>
      </c>
      <c r="G22" s="56">
        <f t="shared" si="23"/>
        <v>46262</v>
      </c>
      <c r="H22" s="57" t="str">
        <f t="shared" si="24"/>
        <v>金</v>
      </c>
      <c r="I22" s="58">
        <f t="shared" si="25"/>
        <v>46262</v>
      </c>
      <c r="J22" s="59" t="str">
        <f t="shared" si="26"/>
        <v>金</v>
      </c>
      <c r="K22" s="60">
        <f t="shared" si="27"/>
        <v>46266</v>
      </c>
      <c r="L22" s="61" t="str">
        <f t="shared" si="28"/>
        <v>火</v>
      </c>
      <c r="M22" s="25"/>
      <c r="S22" s="136" t="s">
        <v>41</v>
      </c>
      <c r="T22" s="132" t="s">
        <v>48</v>
      </c>
      <c r="U22" s="133">
        <v>46260</v>
      </c>
      <c r="V22" s="133">
        <v>46260</v>
      </c>
      <c r="W22" s="133">
        <v>46262</v>
      </c>
      <c r="X22" s="133">
        <v>46262</v>
      </c>
      <c r="Y22" s="132" t="s">
        <v>39</v>
      </c>
      <c r="Z22" s="133">
        <v>46266</v>
      </c>
      <c r="AA22" s="132" t="s">
        <v>40</v>
      </c>
      <c r="AC22" s="77" t="s">
        <v>41</v>
      </c>
      <c r="AE22" s="53" t="str">
        <f t="shared" si="12"/>
        <v>TS HAKATA</v>
      </c>
    </row>
    <row r="23" spans="1:259" s="11" customFormat="1" ht="45" customHeight="1">
      <c r="A23" s="63" t="str">
        <f t="shared" ref="A23" si="36">IF(AND(D23="木",F23="木"),AE23,"★"&amp;AE23)</f>
        <v>YM IMMENSE</v>
      </c>
      <c r="B23" s="66" t="str">
        <f t="shared" si="18"/>
        <v>410S</v>
      </c>
      <c r="C23" s="64">
        <f t="shared" si="19"/>
        <v>46261</v>
      </c>
      <c r="D23" s="69" t="str">
        <f t="shared" si="20"/>
        <v>木</v>
      </c>
      <c r="E23" s="64">
        <f t="shared" si="21"/>
        <v>46261</v>
      </c>
      <c r="F23" s="69" t="str">
        <f t="shared" si="22"/>
        <v>木</v>
      </c>
      <c r="G23" s="64">
        <f t="shared" si="23"/>
        <v>46264</v>
      </c>
      <c r="H23" s="69" t="str">
        <f t="shared" si="24"/>
        <v>日</v>
      </c>
      <c r="I23" s="68">
        <f t="shared" si="25"/>
        <v>46264</v>
      </c>
      <c r="J23" s="67" t="str">
        <f t="shared" si="26"/>
        <v>日</v>
      </c>
      <c r="K23" s="65">
        <f t="shared" si="27"/>
        <v>46267</v>
      </c>
      <c r="L23" s="62" t="str">
        <f t="shared" si="28"/>
        <v>水</v>
      </c>
      <c r="M23" s="25"/>
      <c r="S23" s="135" t="s">
        <v>31</v>
      </c>
      <c r="T23" s="130" t="s">
        <v>53</v>
      </c>
      <c r="U23" s="131">
        <v>46261</v>
      </c>
      <c r="V23" s="131">
        <v>46261</v>
      </c>
      <c r="W23" s="131">
        <v>46264</v>
      </c>
      <c r="X23" s="131">
        <v>46264</v>
      </c>
      <c r="Y23" s="130" t="s">
        <v>35</v>
      </c>
      <c r="Z23" s="131">
        <v>46267</v>
      </c>
      <c r="AA23" s="130" t="s">
        <v>36</v>
      </c>
      <c r="AC23" s="76" t="s">
        <v>31</v>
      </c>
      <c r="AE23" s="53" t="str">
        <f t="shared" si="12"/>
        <v>YM IMMENSE</v>
      </c>
    </row>
    <row r="24" spans="1:259" s="35" customFormat="1" ht="45" customHeight="1">
      <c r="M24" s="29"/>
      <c r="N24" s="36"/>
      <c r="O24" s="37"/>
      <c r="P24" s="36"/>
      <c r="Q24" s="36"/>
      <c r="R24" s="38"/>
      <c r="S24" s="38"/>
      <c r="V24" s="39"/>
      <c r="W24" s="39"/>
      <c r="X24" s="39"/>
      <c r="Y24" s="3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</row>
    <row r="25" spans="1:259" s="11" customFormat="1" ht="56.25" customHeight="1" thickBot="1">
      <c r="A25" s="45" t="s">
        <v>11</v>
      </c>
      <c r="B25" s="78" t="s">
        <v>12</v>
      </c>
      <c r="C25" s="79"/>
      <c r="D25" s="79"/>
      <c r="E25" s="79"/>
      <c r="F25" s="79"/>
      <c r="G25" s="80"/>
      <c r="H25" s="78" t="s">
        <v>20</v>
      </c>
      <c r="I25" s="79" t="s">
        <v>16</v>
      </c>
      <c r="J25" s="79"/>
      <c r="K25" s="79"/>
      <c r="L25" s="79"/>
      <c r="M25" s="79"/>
      <c r="N25" s="79"/>
      <c r="O25" s="79"/>
      <c r="P25" s="80"/>
      <c r="S25" s="46"/>
    </row>
    <row r="26" spans="1:259" s="11" customFormat="1" ht="56.25" customHeight="1" thickTop="1">
      <c r="A26" s="87" t="s">
        <v>13</v>
      </c>
      <c r="B26" s="81" t="s">
        <v>28</v>
      </c>
      <c r="C26" s="82"/>
      <c r="D26" s="82"/>
      <c r="E26" s="82"/>
      <c r="F26" s="82"/>
      <c r="G26" s="83"/>
      <c r="H26" s="16" t="s">
        <v>25</v>
      </c>
      <c r="I26" s="17"/>
      <c r="J26" s="18"/>
      <c r="K26" s="19"/>
      <c r="L26" s="20"/>
      <c r="M26" s="18"/>
      <c r="N26" s="17"/>
      <c r="O26" s="18"/>
      <c r="P26" s="21" t="s">
        <v>27</v>
      </c>
      <c r="S26" s="46"/>
    </row>
    <row r="27" spans="1:259" s="11" customFormat="1" ht="56.25" customHeight="1">
      <c r="A27" s="88"/>
      <c r="B27" s="84"/>
      <c r="C27" s="85"/>
      <c r="D27" s="85"/>
      <c r="E27" s="85"/>
      <c r="F27" s="85"/>
      <c r="G27" s="86"/>
      <c r="H27" s="22" t="s">
        <v>26</v>
      </c>
      <c r="I27" s="17"/>
      <c r="J27" s="17"/>
      <c r="K27" s="23"/>
      <c r="L27" s="24"/>
      <c r="M27" s="17"/>
      <c r="N27" s="17"/>
      <c r="O27" s="31"/>
      <c r="P27" s="34"/>
      <c r="S27" s="46"/>
    </row>
    <row r="28" spans="1:259" s="11" customFormat="1" ht="56.25" customHeight="1">
      <c r="A28" s="89" t="s">
        <v>14</v>
      </c>
      <c r="B28" s="81" t="s">
        <v>21</v>
      </c>
      <c r="C28" s="82"/>
      <c r="D28" s="82"/>
      <c r="E28" s="82"/>
      <c r="F28" s="82"/>
      <c r="G28" s="83"/>
      <c r="H28" s="47" t="s">
        <v>22</v>
      </c>
      <c r="I28" s="48"/>
      <c r="J28" s="26"/>
      <c r="K28" s="27"/>
      <c r="L28" s="28"/>
      <c r="M28" s="26"/>
      <c r="N28" s="26"/>
      <c r="O28" s="17"/>
      <c r="P28" s="51" t="s">
        <v>24</v>
      </c>
      <c r="S28" s="46"/>
    </row>
    <row r="29" spans="1:259" s="11" customFormat="1" ht="60.75" customHeight="1">
      <c r="A29" s="88"/>
      <c r="B29" s="84"/>
      <c r="C29" s="85"/>
      <c r="D29" s="85"/>
      <c r="E29" s="85"/>
      <c r="F29" s="85"/>
      <c r="G29" s="86"/>
      <c r="H29" s="49" t="s">
        <v>23</v>
      </c>
      <c r="I29" s="30"/>
      <c r="J29" s="31"/>
      <c r="K29" s="32"/>
      <c r="L29" s="33"/>
      <c r="M29" s="33"/>
      <c r="N29" s="31"/>
      <c r="O29" s="31"/>
      <c r="P29" s="34"/>
      <c r="S29" s="46"/>
    </row>
    <row r="30" spans="1:259" ht="45" customHeight="1"/>
    <row r="31" spans="1:259" ht="45" customHeight="1"/>
  </sheetData>
  <mergeCells count="20">
    <mergeCell ref="A5:A9"/>
    <mergeCell ref="B5:B9"/>
    <mergeCell ref="C5:F5"/>
    <mergeCell ref="G5:H5"/>
    <mergeCell ref="C6:D8"/>
    <mergeCell ref="E6:F8"/>
    <mergeCell ref="G6:H8"/>
    <mergeCell ref="K6:L8"/>
    <mergeCell ref="I9:J9"/>
    <mergeCell ref="K9:L9"/>
    <mergeCell ref="K1:P1"/>
    <mergeCell ref="K5:L5"/>
    <mergeCell ref="I5:J5"/>
    <mergeCell ref="I6:J8"/>
    <mergeCell ref="B25:G25"/>
    <mergeCell ref="H25:P25"/>
    <mergeCell ref="B26:G27"/>
    <mergeCell ref="A26:A27"/>
    <mergeCell ref="A28:A29"/>
    <mergeCell ref="B28:G29"/>
  </mergeCells>
  <phoneticPr fontId="41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基隆</vt:lpstr>
      <vt:lpstr>基隆!Print_Area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2026-05-08T06:54:35Z</cp:lastPrinted>
  <dcterms:created xsi:type="dcterms:W3CDTF">2016-08-19T05:41:36Z</dcterms:created>
  <dcterms:modified xsi:type="dcterms:W3CDTF">2026-07-10T01:57:34Z</dcterms:modified>
</cp:coreProperties>
</file>