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FB9848AE-E368-4295-909C-8F49A94302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シンガポール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シンガポール!$A$1:$R$34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K10" i="1" l="1"/>
  <c r="AK11" i="1"/>
  <c r="AK12" i="1"/>
  <c r="AK13" i="1"/>
  <c r="AK14" i="1"/>
  <c r="AK15" i="1"/>
  <c r="AK16" i="1"/>
  <c r="AK17" i="1"/>
  <c r="B12" i="1"/>
  <c r="I12" i="1"/>
  <c r="G12" i="1" s="1"/>
  <c r="H12" i="1" s="1"/>
  <c r="B13" i="1"/>
  <c r="I13" i="1"/>
  <c r="E13" i="1" s="1"/>
  <c r="B14" i="1"/>
  <c r="I14" i="1"/>
  <c r="E14" i="1" s="1"/>
  <c r="K14" i="1"/>
  <c r="L14" i="1" s="1"/>
  <c r="B15" i="1"/>
  <c r="I15" i="1"/>
  <c r="E15" i="1" s="1"/>
  <c r="B16" i="1"/>
  <c r="I16" i="1"/>
  <c r="E16" i="1" s="1"/>
  <c r="B17" i="1"/>
  <c r="I17" i="1"/>
  <c r="E17" i="1" s="1"/>
  <c r="B10" i="1"/>
  <c r="I10" i="1"/>
  <c r="E10" i="1" s="1"/>
  <c r="B11" i="1"/>
  <c r="I11" i="1"/>
  <c r="E11" i="1" s="1"/>
  <c r="K16" i="1" l="1"/>
  <c r="L16" i="1" s="1"/>
  <c r="J16" i="1"/>
  <c r="K13" i="1"/>
  <c r="L13" i="1" s="1"/>
  <c r="K15" i="1"/>
  <c r="L15" i="1" s="1"/>
  <c r="K12" i="1"/>
  <c r="L12" i="1" s="1"/>
  <c r="J12" i="1"/>
  <c r="K17" i="1"/>
  <c r="L17" i="1" s="1"/>
  <c r="C15" i="1"/>
  <c r="D15" i="1" s="1"/>
  <c r="F15" i="1"/>
  <c r="C17" i="1"/>
  <c r="D17" i="1" s="1"/>
  <c r="F17" i="1"/>
  <c r="C14" i="1"/>
  <c r="D14" i="1" s="1"/>
  <c r="F14" i="1"/>
  <c r="C16" i="1"/>
  <c r="D16" i="1" s="1"/>
  <c r="F16" i="1"/>
  <c r="F13" i="1"/>
  <c r="C13" i="1"/>
  <c r="D13" i="1" s="1"/>
  <c r="G15" i="1"/>
  <c r="H15" i="1" s="1"/>
  <c r="E12" i="1"/>
  <c r="G16" i="1"/>
  <c r="H16" i="1" s="1"/>
  <c r="J17" i="1"/>
  <c r="J15" i="1"/>
  <c r="J14" i="1"/>
  <c r="J13" i="1"/>
  <c r="G17" i="1"/>
  <c r="H17" i="1" s="1"/>
  <c r="G14" i="1"/>
  <c r="H14" i="1" s="1"/>
  <c r="G13" i="1"/>
  <c r="H13" i="1" s="1"/>
  <c r="C10" i="1"/>
  <c r="D10" i="1" s="1"/>
  <c r="F10" i="1"/>
  <c r="C11" i="1"/>
  <c r="D11" i="1" s="1"/>
  <c r="F11" i="1"/>
  <c r="K11" i="1"/>
  <c r="L11" i="1" s="1"/>
  <c r="K10" i="1"/>
  <c r="L10" i="1" s="1"/>
  <c r="J11" i="1"/>
  <c r="J10" i="1"/>
  <c r="G11" i="1"/>
  <c r="H11" i="1" s="1"/>
  <c r="G10" i="1"/>
  <c r="H10" i="1" s="1"/>
  <c r="A13" i="1" l="1"/>
  <c r="A17" i="1"/>
  <c r="A14" i="1"/>
  <c r="C12" i="1"/>
  <c r="D12" i="1" s="1"/>
  <c r="F12" i="1"/>
  <c r="A16" i="1"/>
  <c r="A15" i="1"/>
  <c r="A11" i="1"/>
  <c r="A10" i="1"/>
  <c r="A12" i="1" l="1"/>
</calcChain>
</file>

<file path=xl/sharedStrings.xml><?xml version="1.0" encoding="utf-8"?>
<sst xmlns="http://schemas.openxmlformats.org/spreadsheetml/2006/main" count="75" uniqueCount="60">
  <si>
    <t>会社名</t>
  </si>
  <si>
    <t>貨物搬入先</t>
    <rPh sb="0" eb="2">
      <t>カモツ</t>
    </rPh>
    <rPh sb="2" eb="4">
      <t>ハンニュウ</t>
    </rPh>
    <rPh sb="4" eb="5">
      <t>サキ</t>
    </rPh>
    <phoneticPr fontId="10"/>
  </si>
  <si>
    <t>0 DAYS</t>
    <phoneticPr fontId="1"/>
  </si>
  <si>
    <t>SIN</t>
    <phoneticPr fontId="1"/>
  </si>
  <si>
    <t>KOB</t>
  </si>
  <si>
    <t>OSA</t>
    <phoneticPr fontId="1"/>
  </si>
  <si>
    <t>ETA</t>
  </si>
  <si>
    <t>ETD</t>
    <phoneticPr fontId="1"/>
  </si>
  <si>
    <t>CFS CUT</t>
  </si>
  <si>
    <t>VOY</t>
  </si>
  <si>
    <t>VESSEL</t>
    <phoneticPr fontId="1"/>
  </si>
  <si>
    <t>From Osaka / Kobe</t>
    <phoneticPr fontId="1"/>
  </si>
  <si>
    <t xml:space="preserve">UPDATED :  </t>
    <phoneticPr fontId="9"/>
  </si>
  <si>
    <t>連絡先：大阪海運
TEL：06-7730-1075/FAX：06-7730-1088</t>
    <rPh sb="0" eb="3">
      <t>レンラクサキ</t>
    </rPh>
    <phoneticPr fontId="1"/>
  </si>
  <si>
    <t>KOB</t>
    <phoneticPr fontId="1"/>
  </si>
  <si>
    <t>　　　　　SINGAPORE SCHEDULE - 関西　　</t>
    <phoneticPr fontId="1"/>
  </si>
  <si>
    <t>NACCS: 4IWM4</t>
    <phoneticPr fontId="1"/>
  </si>
  <si>
    <t>S</t>
    <phoneticPr fontId="1"/>
  </si>
  <si>
    <t>7 DAYS</t>
    <phoneticPr fontId="1"/>
  </si>
  <si>
    <t>予約期日：入場日1営業日前の16時まで</t>
    <phoneticPr fontId="1"/>
  </si>
  <si>
    <t>予約システム概要：https://www.nitto-ntl.co.jp/info/info/1471cad0b7aca212dd44d4015be43aaa9533baee.pdf</t>
    <rPh sb="0" eb="2">
      <t>ヨヤク</t>
    </rPh>
    <phoneticPr fontId="9"/>
  </si>
  <si>
    <t>予約方法：https://www.nitto-ntl.co.jp/info/info/677f4ad2504adc4a8e537932abb7e82235c19f0d.pdf</t>
    <rPh sb="0" eb="2">
      <t>ヨヤク</t>
    </rPh>
    <rPh sb="2" eb="4">
      <t>ホウホウ</t>
    </rPh>
    <phoneticPr fontId="9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</si>
  <si>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10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</si>
  <si>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10"/>
  </si>
  <si>
    <t>大阪 CFS</t>
    <rPh sb="0" eb="2">
      <t>オオサカ</t>
    </rPh>
    <phoneticPr fontId="10"/>
  </si>
  <si>
    <t>日東物流㈱
大阪総合物流センター</t>
    <rPh sb="0" eb="4">
      <t>ニットウブツリュウ</t>
    </rPh>
    <rPh sb="6" eb="12">
      <t>オオサカソウゴウブツリュウ</t>
    </rPh>
    <phoneticPr fontId="10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</si>
  <si>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9"/>
  </si>
  <si>
    <t>MOVO拠点コード：81LO5</t>
    <rPh sb="4" eb="6">
      <t>キョテン</t>
    </rPh>
    <phoneticPr fontId="1"/>
  </si>
  <si>
    <t>神戸 CFS</t>
    <rPh sb="0" eb="2">
      <t>コウベ</t>
    </rPh>
    <phoneticPr fontId="10"/>
  </si>
  <si>
    <r>
      <t xml:space="preserve">日東物流㈱
ポートアイランド物流センター </t>
    </r>
    <r>
      <rPr>
        <sz val="26"/>
        <color rgb="FFFF0000"/>
        <rFont val="Meiryo UI"/>
        <family val="3"/>
        <charset val="128"/>
      </rPr>
      <t>2号倉庫</t>
    </r>
    <rPh sb="0" eb="4">
      <t>ニットウブツリュウ</t>
    </rPh>
    <rPh sb="14" eb="16">
      <t>ブツリュウ</t>
    </rPh>
    <rPh sb="22" eb="23">
      <t>ゴウ</t>
    </rPh>
    <rPh sb="23" eb="25">
      <t>ソウコ</t>
    </rPh>
    <phoneticPr fontId="10"/>
  </si>
  <si>
    <t>神戸市中央区港島4-6</t>
    <rPh sb="0" eb="3">
      <t>コウベシ</t>
    </rPh>
    <rPh sb="3" eb="6">
      <t>チュウオウク</t>
    </rPh>
    <rPh sb="6" eb="8">
      <t>ミナトジマ</t>
    </rPh>
    <phoneticPr fontId="1"/>
  </si>
  <si>
    <t>NACCS：3FW35</t>
    <phoneticPr fontId="1"/>
  </si>
  <si>
    <t>TEL：078-302-0151  FAX：078-302-0159　担当者：山吹様</t>
    <phoneticPr fontId="1"/>
  </si>
  <si>
    <t>MOVO拠点コード：BNYGC</t>
    <rPh sb="4" eb="6">
      <t>キョテン</t>
    </rPh>
    <phoneticPr fontId="1"/>
  </si>
  <si>
    <t>当CFSでは搬入予約がされた貨物から優先的に搬入されるため、お急ぎの場合は事前の予約手続きをお願いします。</t>
    <phoneticPr fontId="1"/>
  </si>
  <si>
    <t>詳細は下記、搬入先予約マニュアルのリンクをご参照の上、期日までの予約登録をお願いします。</t>
    <phoneticPr fontId="9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</si>
  <si>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10"/>
  </si>
  <si>
    <t>MANET</t>
  </si>
  <si>
    <t>旧</t>
    <rPh sb="0" eb="1">
      <t>キュウ</t>
    </rPh>
    <phoneticPr fontId="52"/>
  </si>
  <si>
    <t>最終</t>
    <rPh sb="0" eb="2">
      <t>サイシュウ</t>
    </rPh>
    <phoneticPr fontId="1"/>
  </si>
  <si>
    <t>ALS VESTA</t>
  </si>
  <si>
    <t>ALS VENUS</t>
  </si>
  <si>
    <t>TEL : 06-6612-2600   FAX : 06-6612-4200　担当者：金巻様</t>
    <phoneticPr fontId="1"/>
  </si>
  <si>
    <t>FUTURE</t>
  </si>
  <si>
    <t>054S</t>
  </si>
  <si>
    <t>056S</t>
  </si>
  <si>
    <t>7/12 Sun</t>
  </si>
  <si>
    <t>7/19 Sun</t>
  </si>
  <si>
    <t>GSL　MAREN</t>
  </si>
  <si>
    <t>055S</t>
  </si>
  <si>
    <t>032S</t>
  </si>
  <si>
    <t>093S</t>
  </si>
  <si>
    <t>057S</t>
  </si>
  <si>
    <t>094S</t>
  </si>
  <si>
    <t>7/26 Sun</t>
  </si>
  <si>
    <t>8/02 Sun</t>
  </si>
  <si>
    <t>8/09 Sun</t>
  </si>
  <si>
    <t>8/16 Sun</t>
  </si>
  <si>
    <t>8/23 Sun</t>
  </si>
  <si>
    <t>8/30 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</si>
</sst>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8" formatCode="&quot;¥&quot;#,##0.00;[Red]&quot;¥&quot;\-#,##0.00"/>
    <numFmt numFmtId="176" formatCode="m/d;@"/>
    <numFmt numFmtId="177" formatCode="\ d\Ayys"/>
    <numFmt numFmtId="178" formatCode="yyyy/m/d;@"/>
    <numFmt numFmtId="179" formatCode="\$#,##0\ ;\(\$#,##0\)"/>
    <numFmt numFmtId="180" formatCode="&quot;VND&quot;#,##0_);[Red]\(&quot;VND&quot;#,##0\)"/>
    <numFmt numFmtId="181" formatCode="&quot;¥&quot;#,##0;[Red]&quot;¥&quot;&quot;¥&quot;\-#,##0"/>
    <numFmt numFmtId="182" formatCode="&quot;¥&quot;#,##0.00;[Red]&quot;¥&quot;&quot;¥&quot;&quot;¥&quot;&quot;¥&quot;&quot;¥&quot;&quot;¥&quot;\-#,##0.00"/>
    <numFmt numFmtId="183" formatCode="m/d"/>
  </numFmts>
  <fonts count="5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4"/>
      <color theme="5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8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8"/>
      <name val="Meiryo UI"/>
      <family val="3"/>
      <charset val="128"/>
    </font>
    <font>
      <sz val="10.5"/>
      <name val="Meiryo UI"/>
      <family val="3"/>
      <charset val="128"/>
    </font>
    <font>
      <b/>
      <sz val="1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60"/>
      <color theme="0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24"/>
      <color rgb="FFFF0000"/>
      <name val="ＭＳ Ｐゴシック"/>
      <family val="2"/>
      <charset val="128"/>
      <scheme val="minor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b/>
      <sz val="26"/>
      <color theme="1"/>
      <name val="Meiryo UI"/>
      <family val="3"/>
      <charset val="128"/>
    </font>
    <font>
      <sz val="26"/>
      <color rgb="FFFF0000"/>
      <name val="Meiryo UI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name val="Meiryo UI"/>
      <family val="3"/>
      <charset val="128"/>
    </font>
    <font>
      <sz val="6"/>
      <name val="Segoe UI"/>
      <family val="2"/>
      <charset val="128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/>
    <xf numFmtId="0" fontId="29" fillId="0" borderId="0"/>
    <xf numFmtId="0" fontId="29" fillId="0" borderId="0"/>
    <xf numFmtId="0" fontId="30" fillId="0" borderId="0">
      <alignment vertical="center"/>
    </xf>
    <xf numFmtId="3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80" fontId="36" fillId="0" borderId="0"/>
    <xf numFmtId="0" fontId="31" fillId="0" borderId="8" applyNumberFormat="0" applyFont="0" applyFill="0" applyAlignment="0" applyProtection="0"/>
    <xf numFmtId="16" fontId="37" fillId="0" borderId="0"/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0" fontId="31" fillId="0" borderId="0" applyFont="0" applyFill="0" applyBorder="0" applyAlignment="0" applyProtection="0"/>
    <xf numFmtId="0" fontId="39" fillId="0" borderId="0"/>
    <xf numFmtId="181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8" fontId="40" fillId="0" borderId="0" applyFont="0" applyFill="0" applyBorder="0" applyAlignment="0" applyProtection="0"/>
    <xf numFmtId="6" fontId="40" fillId="0" borderId="0" applyFont="0" applyFill="0" applyBorder="0" applyAlignment="0" applyProtection="0"/>
    <xf numFmtId="0" fontId="41" fillId="0" borderId="0"/>
    <xf numFmtId="0" fontId="2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/>
    <xf numFmtId="0" fontId="3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18" fillId="0" borderId="0" xfId="1" applyFont="1" applyAlignment="1"/>
    <xf numFmtId="0" fontId="19" fillId="0" borderId="0" xfId="1" applyFont="1" applyFill="1" applyAlignment="1">
      <alignment horizontal="center" vertical="center"/>
    </xf>
    <xf numFmtId="0" fontId="20" fillId="0" borderId="0" xfId="1" applyFont="1" applyFill="1" applyAlignment="1"/>
    <xf numFmtId="0" fontId="6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left" vertical="center"/>
    </xf>
    <xf numFmtId="0" fontId="22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23" fillId="0" borderId="0" xfId="1" applyFont="1" applyBorder="1" applyAlignment="1">
      <alignment horizontal="center" vertical="center"/>
    </xf>
    <xf numFmtId="0" fontId="24" fillId="0" borderId="0" xfId="1" applyFont="1" applyFill="1" applyAlignment="1">
      <alignment vertical="center"/>
    </xf>
    <xf numFmtId="0" fontId="25" fillId="0" borderId="0" xfId="1" applyFont="1" applyFill="1" applyAlignment="1">
      <alignment vertical="center" wrapText="1"/>
    </xf>
    <xf numFmtId="0" fontId="27" fillId="3" borderId="0" xfId="1" applyFont="1" applyFill="1" applyAlignment="1">
      <alignment vertical="center" wrapText="1"/>
    </xf>
    <xf numFmtId="0" fontId="28" fillId="3" borderId="0" xfId="1" applyFont="1" applyFill="1" applyAlignment="1">
      <alignment vertical="center"/>
    </xf>
    <xf numFmtId="0" fontId="18" fillId="0" borderId="0" xfId="1" applyFont="1" applyBorder="1" applyAlignment="1"/>
    <xf numFmtId="0" fontId="7" fillId="0" borderId="0" xfId="1" applyFont="1" applyFill="1" applyBorder="1" applyAlignment="1" applyProtection="1">
      <alignment horizontal="left" vertical="center" indent="1"/>
      <protection locked="0"/>
    </xf>
    <xf numFmtId="0" fontId="7" fillId="0" borderId="0" xfId="1" quotePrefix="1" applyNumberFormat="1" applyFont="1" applyFill="1" applyBorder="1" applyAlignment="1" applyProtection="1">
      <alignment horizontal="center" vertical="center"/>
      <protection locked="0"/>
    </xf>
    <xf numFmtId="176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3" fillId="0" borderId="0" xfId="1" applyFont="1" applyFill="1" applyBorder="1" applyAlignment="1">
      <alignment vertical="center"/>
    </xf>
    <xf numFmtId="176" fontId="8" fillId="0" borderId="10" xfId="1" applyNumberFormat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176" fontId="8" fillId="0" borderId="17" xfId="1" applyNumberFormat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11" fillId="2" borderId="20" xfId="1" applyNumberFormat="1" applyFont="1" applyFill="1" applyBorder="1" applyAlignment="1">
      <alignment vertical="center"/>
    </xf>
    <xf numFmtId="0" fontId="42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176" fontId="43" fillId="0" borderId="0" xfId="1" applyNumberFormat="1" applyFont="1" applyFill="1" applyBorder="1" applyAlignment="1" applyProtection="1">
      <alignment horizontal="center" vertical="center"/>
      <protection locked="0"/>
    </xf>
    <xf numFmtId="183" fontId="44" fillId="0" borderId="0" xfId="0" applyNumberFormat="1" applyFont="1" applyBorder="1" applyAlignment="1">
      <alignment horizontal="center" vertical="center"/>
    </xf>
    <xf numFmtId="0" fontId="43" fillId="0" borderId="0" xfId="1" applyFont="1" applyFill="1" applyBorder="1" applyAlignment="1" applyProtection="1">
      <alignment horizontal="center" vertical="center"/>
      <protection locked="0"/>
    </xf>
    <xf numFmtId="176" fontId="43" fillId="0" borderId="0" xfId="1" applyNumberFormat="1" applyFont="1" applyFill="1" applyBorder="1" applyAlignment="1">
      <alignment horizontal="center" vertical="center"/>
    </xf>
    <xf numFmtId="176" fontId="21" fillId="0" borderId="0" xfId="1" applyNumberFormat="1" applyFont="1" applyFill="1" applyBorder="1" applyAlignment="1" applyProtection="1">
      <alignment horizontal="center" vertical="center"/>
      <protection locked="0"/>
    </xf>
    <xf numFmtId="183" fontId="45" fillId="0" borderId="0" xfId="0" applyNumberFormat="1" applyFont="1" applyBorder="1" applyAlignment="1">
      <alignment horizontal="center" vertical="center"/>
    </xf>
    <xf numFmtId="0" fontId="21" fillId="0" borderId="0" xfId="1" applyFont="1" applyFill="1" applyBorder="1" applyAlignment="1" applyProtection="1">
      <alignment horizontal="center" vertical="center"/>
      <protection locked="0"/>
    </xf>
    <xf numFmtId="0" fontId="46" fillId="0" borderId="0" xfId="0" applyFont="1">
      <alignment vertical="center"/>
    </xf>
    <xf numFmtId="0" fontId="43" fillId="0" borderId="7" xfId="1" applyFont="1" applyBorder="1" applyAlignment="1">
      <alignment horizontal="center" vertical="center"/>
    </xf>
    <xf numFmtId="0" fontId="11" fillId="4" borderId="23" xfId="1" applyFont="1" applyFill="1" applyBorder="1" applyAlignment="1">
      <alignment horizontal="left" vertical="center"/>
    </xf>
    <xf numFmtId="0" fontId="11" fillId="4" borderId="0" xfId="1" applyFont="1" applyFill="1" applyBorder="1" applyAlignment="1">
      <alignment horizontal="left" vertical="center"/>
    </xf>
    <xf numFmtId="0" fontId="11" fillId="4" borderId="0" xfId="1" applyFont="1" applyFill="1" applyBorder="1" applyAlignment="1">
      <alignment vertical="center"/>
    </xf>
    <xf numFmtId="0" fontId="11" fillId="4" borderId="0" xfId="1" applyFont="1" applyFill="1" applyBorder="1" applyAlignment="1"/>
    <xf numFmtId="0" fontId="12" fillId="4" borderId="0" xfId="1" applyFont="1" applyFill="1" applyBorder="1" applyAlignment="1">
      <alignment horizontal="right" vertical="center"/>
    </xf>
    <xf numFmtId="0" fontId="12" fillId="4" borderId="8" xfId="1" applyFont="1" applyFill="1" applyBorder="1" applyAlignment="1">
      <alignment horizontal="right" vertical="center"/>
    </xf>
    <xf numFmtId="0" fontId="12" fillId="4" borderId="9" xfId="1" applyFont="1" applyFill="1" applyBorder="1" applyAlignment="1">
      <alignment horizontal="right" vertical="center"/>
    </xf>
    <xf numFmtId="0" fontId="11" fillId="4" borderId="3" xfId="1" applyFont="1" applyFill="1" applyBorder="1" applyAlignment="1">
      <alignment horizontal="left" vertical="center"/>
    </xf>
    <xf numFmtId="0" fontId="11" fillId="4" borderId="2" xfId="1" applyFont="1" applyFill="1" applyBorder="1" applyAlignment="1">
      <alignment horizontal="left" vertical="center"/>
    </xf>
    <xf numFmtId="0" fontId="11" fillId="4" borderId="2" xfId="1" applyFont="1" applyFill="1" applyBorder="1" applyAlignment="1">
      <alignment vertical="center"/>
    </xf>
    <xf numFmtId="0" fontId="11" fillId="4" borderId="2" xfId="1" applyFont="1" applyFill="1" applyBorder="1" applyAlignment="1"/>
    <xf numFmtId="0" fontId="11" fillId="4" borderId="26" xfId="1" applyFont="1" applyFill="1" applyBorder="1" applyAlignment="1">
      <alignment vertical="center"/>
    </xf>
    <xf numFmtId="0" fontId="11" fillId="4" borderId="27" xfId="1" applyFont="1" applyFill="1" applyBorder="1" applyAlignment="1">
      <alignment horizontal="right" vertical="center"/>
    </xf>
    <xf numFmtId="0" fontId="11" fillId="4" borderId="29" xfId="1" applyFont="1" applyFill="1" applyBorder="1" applyAlignment="1">
      <alignment horizontal="left" vertical="center"/>
    </xf>
    <xf numFmtId="0" fontId="0" fillId="0" borderId="30" xfId="0" applyBorder="1">
      <alignment vertical="center"/>
    </xf>
    <xf numFmtId="0" fontId="0" fillId="0" borderId="2" xfId="0" applyBorder="1">
      <alignment vertical="center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0" fontId="3" fillId="0" borderId="0" xfId="1" applyFont="1" applyAlignment="1">
      <alignment vertical="center"/>
    </xf>
    <xf numFmtId="0" fontId="5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6" fontId="8" fillId="0" borderId="13" xfId="1" applyNumberFormat="1" applyFont="1" applyBorder="1" applyAlignment="1" applyProtection="1">
      <alignment horizontal="left" vertical="center"/>
      <protection locked="0"/>
    </xf>
    <xf numFmtId="176" fontId="8" fillId="0" borderId="14" xfId="1" applyNumberFormat="1" applyFont="1" applyBorder="1" applyAlignment="1" applyProtection="1">
      <alignment horizontal="center" vertical="center"/>
      <protection locked="0"/>
    </xf>
    <xf numFmtId="176" fontId="8" fillId="0" borderId="14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176" fontId="8" fillId="0" borderId="11" xfId="1" applyNumberFormat="1" applyFont="1" applyBorder="1" applyAlignment="1" applyProtection="1">
      <alignment horizontal="left" vertical="center"/>
      <protection locked="0"/>
    </xf>
    <xf numFmtId="176" fontId="8" fillId="0" borderId="10" xfId="1" applyNumberFormat="1" applyFont="1" applyBorder="1" applyAlignment="1" applyProtection="1">
      <alignment horizontal="center" vertical="center"/>
      <protection locked="0"/>
    </xf>
    <xf numFmtId="176" fontId="8" fillId="0" borderId="16" xfId="1" applyNumberFormat="1" applyFont="1" applyBorder="1" applyAlignment="1" applyProtection="1">
      <alignment horizontal="left" vertical="center"/>
      <protection locked="0"/>
    </xf>
    <xf numFmtId="176" fontId="8" fillId="0" borderId="17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Border="1"/>
    <xf numFmtId="0" fontId="53" fillId="5" borderId="34" xfId="0" applyFont="1" applyFill="1" applyBorder="1" applyAlignment="1">
      <alignment horizontal="center" vertical="center" wrapText="1"/>
    </xf>
    <xf numFmtId="0" fontId="53" fillId="6" borderId="33" xfId="0" applyFont="1" applyFill="1" applyBorder="1" applyAlignment="1">
      <alignment horizontal="center" vertical="center"/>
    </xf>
    <xf numFmtId="0" fontId="26" fillId="3" borderId="0" xfId="1" applyFont="1" applyFill="1" applyAlignment="1">
      <alignment horizontal="center" vertical="center" wrapText="1"/>
    </xf>
    <xf numFmtId="178" fontId="15" fillId="0" borderId="0" xfId="1" applyNumberFormat="1" applyFont="1" applyFill="1" applyBorder="1" applyAlignment="1">
      <alignment horizontal="center" vertical="center"/>
    </xf>
    <xf numFmtId="0" fontId="16" fillId="2" borderId="13" xfId="1" applyNumberFormat="1" applyFont="1" applyFill="1" applyBorder="1" applyAlignment="1">
      <alignment horizontal="center" vertical="center" wrapText="1"/>
    </xf>
    <xf numFmtId="0" fontId="16" fillId="2" borderId="11" xfId="1" applyNumberFormat="1" applyFont="1" applyFill="1" applyBorder="1" applyAlignment="1">
      <alignment horizontal="center" vertical="center" wrapText="1"/>
    </xf>
    <xf numFmtId="0" fontId="16" fillId="2" borderId="19" xfId="1" applyNumberFormat="1" applyFont="1" applyFill="1" applyBorder="1" applyAlignment="1">
      <alignment horizontal="center" vertical="center" wrapText="1"/>
    </xf>
    <xf numFmtId="0" fontId="16" fillId="2" borderId="14" xfId="1" applyNumberFormat="1" applyFont="1" applyFill="1" applyBorder="1" applyAlignment="1">
      <alignment horizontal="center" vertical="center"/>
    </xf>
    <xf numFmtId="0" fontId="16" fillId="2" borderId="10" xfId="1" applyNumberFormat="1" applyFont="1" applyFill="1" applyBorder="1" applyAlignment="1">
      <alignment horizontal="center" vertical="center"/>
    </xf>
    <xf numFmtId="0" fontId="16" fillId="2" borderId="20" xfId="1" applyNumberFormat="1" applyFont="1" applyFill="1" applyBorder="1" applyAlignment="1">
      <alignment horizontal="center" vertical="center"/>
    </xf>
    <xf numFmtId="0" fontId="16" fillId="2" borderId="14" xfId="1" applyFont="1" applyFill="1" applyBorder="1" applyAlignment="1">
      <alignment horizontal="center" vertical="center"/>
    </xf>
    <xf numFmtId="0" fontId="16" fillId="2" borderId="15" xfId="1" applyFont="1" applyFill="1" applyBorder="1" applyAlignment="1">
      <alignment horizontal="center" vertical="center"/>
    </xf>
    <xf numFmtId="0" fontId="11" fillId="2" borderId="10" xfId="1" applyNumberFormat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 vertical="center" wrapText="1"/>
    </xf>
    <xf numFmtId="177" fontId="15" fillId="2" borderId="20" xfId="1" applyNumberFormat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/>
    </xf>
    <xf numFmtId="0" fontId="14" fillId="2" borderId="21" xfId="1" applyFont="1" applyFill="1" applyBorder="1" applyAlignment="1">
      <alignment horizontal="center" vertical="center"/>
    </xf>
    <xf numFmtId="0" fontId="12" fillId="0" borderId="30" xfId="0" applyFont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47" fillId="4" borderId="28" xfId="1" applyFont="1" applyFill="1" applyBorder="1" applyAlignment="1">
      <alignment horizontal="center" vertical="center" wrapText="1"/>
    </xf>
    <xf numFmtId="0" fontId="47" fillId="4" borderId="32" xfId="1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3" fillId="0" borderId="6" xfId="1" applyFont="1" applyBorder="1" applyAlignment="1">
      <alignment horizontal="center" vertical="center"/>
    </xf>
    <xf numFmtId="0" fontId="43" fillId="0" borderId="5" xfId="1" applyFont="1" applyBorder="1" applyAlignment="1">
      <alignment horizontal="center" vertical="center"/>
    </xf>
    <xf numFmtId="0" fontId="43" fillId="0" borderId="4" xfId="1" applyFont="1" applyBorder="1" applyAlignment="1">
      <alignment horizontal="center" vertical="center"/>
    </xf>
    <xf numFmtId="0" fontId="47" fillId="4" borderId="22" xfId="1" applyFont="1" applyFill="1" applyBorder="1" applyAlignment="1">
      <alignment horizontal="center" vertical="center"/>
    </xf>
    <xf numFmtId="0" fontId="47" fillId="4" borderId="25" xfId="1" applyFont="1" applyFill="1" applyBorder="1" applyAlignment="1">
      <alignment horizontal="center" vertical="center"/>
    </xf>
    <xf numFmtId="0" fontId="11" fillId="4" borderId="23" xfId="1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horizontal="center" vertical="center" wrapText="1"/>
    </xf>
    <xf numFmtId="0" fontId="11" fillId="4" borderId="24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53" fillId="5" borderId="35" xfId="0" applyFont="1" applyFill="1" applyBorder="1" applyAlignment="1">
      <alignment horizontal="center" vertical="center" wrapText="1"/>
    </xf>
    <xf numFmtId="0" fontId="53" fillId="5" borderId="36" xfId="0" applyFont="1" applyFill="1" applyBorder="1" applyAlignment="1">
      <alignment horizontal="center" vertical="center" wrapText="1"/>
    </xf>
    <xf numFmtId="0" fontId="53" fillId="5" borderId="33" xfId="0" applyFont="1" applyFill="1" applyBorder="1" applyAlignment="1">
      <alignment horizontal="center" vertical="center" wrapText="1"/>
    </xf>
    <xf numFmtId="0" fontId="54" fillId="5" borderId="35" xfId="0" applyFont="1" applyFill="1" applyBorder="1" applyAlignment="1">
      <alignment horizontal="center" vertical="center" wrapText="1"/>
    </xf>
    <xf numFmtId="0" fontId="54" fillId="5" borderId="36" xfId="0" applyFont="1" applyFill="1" applyBorder="1" applyAlignment="1">
      <alignment horizontal="center" vertical="center" wrapText="1"/>
    </xf>
    <xf numFmtId="0" fontId="54" fillId="5" borderId="34" xfId="0" applyFont="1" applyFill="1" applyBorder="1" applyAlignment="1">
      <alignment horizontal="center" vertical="center" wrapText="1"/>
    </xf>
    <xf numFmtId="0" fontId="55" fillId="6" borderId="33" xfId="0" applyFont="1" applyFill="1" applyBorder="1" applyAlignment="1">
      <alignment horizontal="center" vertical="center"/>
    </xf>
    <xf numFmtId="0" fontId="54" fillId="5" borderId="33" xfId="0" applyFont="1" applyFill="1" applyBorder="1" applyAlignment="1">
      <alignment horizontal="center" vertical="center" wrapText="1"/>
    </xf>
  </cellXfs>
  <cellStyles count="28">
    <cellStyle name="Comma0" xfId="5" xr:uid="{00000000-0005-0000-0000-000000000000}"/>
    <cellStyle name="Currency0" xfId="6" xr:uid="{00000000-0005-0000-0000-000001000000}"/>
    <cellStyle name="Date" xfId="7" xr:uid="{00000000-0005-0000-0000-000002000000}"/>
    <cellStyle name="Fixed" xfId="8" xr:uid="{00000000-0005-0000-0000-000003000000}"/>
    <cellStyle name="Followed Hyperlink" xfId="9" xr:uid="{00000000-0005-0000-0000-000004000000}"/>
    <cellStyle name="Heading 1" xfId="10" xr:uid="{00000000-0005-0000-0000-000005000000}"/>
    <cellStyle name="Heading 2" xfId="11" xr:uid="{00000000-0005-0000-0000-000006000000}"/>
    <cellStyle name="Hyperlink" xfId="12" xr:uid="{00000000-0005-0000-0000-000007000000}"/>
    <cellStyle name="Normal" xfId="3" xr:uid="{00000000-0005-0000-0000-000008000000}"/>
    <cellStyle name="Normal - Style1" xfId="13" xr:uid="{00000000-0005-0000-0000-000009000000}"/>
    <cellStyle name="Total" xfId="14" xr:uid="{00000000-0005-0000-0000-00000A000000}"/>
    <cellStyle name="一般_MONTHLY SCHEDULE" xfId="15" xr:uid="{00000000-0005-0000-0000-00000B000000}"/>
    <cellStyle name="똿뗦먛귟 [0.00]_PRODUCT DETAIL Q1" xfId="16" xr:uid="{00000000-0005-0000-0000-00000C000000}"/>
    <cellStyle name="똿뗦먛귟_PRODUCT DETAIL Q1" xfId="17" xr:uid="{00000000-0005-0000-0000-00000D000000}"/>
    <cellStyle name="標準" xfId="0" builtinId="0"/>
    <cellStyle name="標準 2" xfId="1" xr:uid="{00000000-0005-0000-0000-00000F000000}"/>
    <cellStyle name="標準 3" xfId="2" xr:uid="{00000000-0005-0000-0000-000010000000}"/>
    <cellStyle name="標準 4" xfId="4" xr:uid="{00000000-0005-0000-0000-000011000000}"/>
    <cellStyle name="標準 5" xfId="27" xr:uid="{00000000-0005-0000-0000-000012000000}"/>
    <cellStyle name="믅됞 [0.00]_PRODUCT DETAIL Q1" xfId="18" xr:uid="{00000000-0005-0000-0000-000013000000}"/>
    <cellStyle name="믅됞_PRODUCT DETAIL Q1" xfId="19" xr:uid="{00000000-0005-0000-0000-000014000000}"/>
    <cellStyle name="백분율_HOBONG" xfId="20" xr:uid="{00000000-0005-0000-0000-000015000000}"/>
    <cellStyle name="뷭?_BOOKSHIP" xfId="21" xr:uid="{00000000-0005-0000-0000-000016000000}"/>
    <cellStyle name="콤마 [0]_1202" xfId="22" xr:uid="{00000000-0005-0000-0000-000017000000}"/>
    <cellStyle name="콤마_1202" xfId="23" xr:uid="{00000000-0005-0000-0000-000018000000}"/>
    <cellStyle name="통화 [0]_1202" xfId="24" xr:uid="{00000000-0005-0000-0000-000019000000}"/>
    <cellStyle name="통화_1202" xfId="25" xr:uid="{00000000-0005-0000-0000-00001A000000}"/>
    <cellStyle name="표준_(정보부문)월별인원계획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344274</xdr:colOff>
      <xdr:row>1</xdr:row>
      <xdr:rowOff>208595</xdr:rowOff>
    </xdr:from>
    <xdr:to>
      <xdr:col>13</xdr:col>
      <xdr:colOff>1043940</xdr:colOff>
      <xdr:row>4</xdr:row>
      <xdr:rowOff>208211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12899" y="1075370"/>
          <a:ext cx="2831361" cy="1952241"/>
        </a:xfrm>
        <a:prstGeom prst="rect">
          <a:avLst/>
        </a:prstGeom>
      </xdr:spPr>
    </xdr:pic>
    <xdr:clientData/>
  </xdr:twoCellAnchor>
  <xdr:twoCellAnchor editAs="absolute">
    <xdr:from>
      <xdr:col>12</xdr:col>
      <xdr:colOff>1809750</xdr:colOff>
      <xdr:row>7</xdr:row>
      <xdr:rowOff>136208</xdr:rowOff>
    </xdr:from>
    <xdr:to>
      <xdr:col>17</xdr:col>
      <xdr:colOff>285751</xdr:colOff>
      <xdr:row>21</xdr:row>
      <xdr:rowOff>364808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169063" y="4071938"/>
          <a:ext cx="7310438" cy="78105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ございます。詳細は下記ご確認ください。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5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5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0</xdr:col>
      <xdr:colOff>922190</xdr:colOff>
      <xdr:row>20</xdr:row>
      <xdr:rowOff>238122</xdr:rowOff>
    </xdr:from>
    <xdr:ext cx="3452813" cy="1714501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22190" y="10358435"/>
          <a:ext cx="3452813" cy="171450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0</xdr:colOff>
      <xdr:row>2</xdr:row>
      <xdr:rowOff>18847</xdr:rowOff>
    </xdr:from>
    <xdr:to>
      <xdr:col>2</xdr:col>
      <xdr:colOff>928688</xdr:colOff>
      <xdr:row>3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1257097"/>
          <a:ext cx="7167563" cy="838403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Singapore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twoCellAnchor>
    <xdr:from>
      <xdr:col>2</xdr:col>
      <xdr:colOff>582322</xdr:colOff>
      <xdr:row>20</xdr:row>
      <xdr:rowOff>261937</xdr:rowOff>
    </xdr:from>
    <xdr:to>
      <xdr:col>10</xdr:col>
      <xdr:colOff>833436</xdr:colOff>
      <xdr:row>24</xdr:row>
      <xdr:rowOff>261937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6775477" y="11285220"/>
          <a:ext cx="7867304" cy="2000250"/>
          <a:chOff x="26434098" y="4084669"/>
          <a:chExt cx="9865207" cy="4830000"/>
        </a:xfrm>
      </xdr:grpSpPr>
      <xdr:sp macro="" textlink="">
        <xdr:nvSpPr>
          <xdr:cNvPr id="16" name="円/楕円 9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26434098" y="4084669"/>
            <a:ext cx="9865207" cy="4830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7746855" y="5489509"/>
            <a:ext cx="7361445" cy="24495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AK35"/>
  <sheetViews>
    <sheetView tabSelected="1" view="pageBreakPreview" zoomScale="40" zoomScaleNormal="40" zoomScaleSheetLayoutView="40" zoomScalePageLayoutView="40" workbookViewId="0">
      <selection activeCell="L17" sqref="A10:L17"/>
    </sheetView>
  </sheetViews>
  <sheetFormatPr defaultRowHeight="13.2"/>
  <cols>
    <col min="1" max="1" width="59.88671875" customWidth="1"/>
    <col min="2" max="2" width="30.6640625" customWidth="1"/>
    <col min="3" max="3" width="18.88671875" customWidth="1"/>
    <col min="4" max="4" width="8.88671875" customWidth="1"/>
    <col min="5" max="5" width="18.88671875" customWidth="1"/>
    <col min="6" max="6" width="8.88671875" customWidth="1"/>
    <col min="7" max="7" width="18.88671875" customWidth="1"/>
    <col min="8" max="8" width="8.88671875" customWidth="1"/>
    <col min="9" max="9" width="18.88671875" customWidth="1"/>
    <col min="10" max="10" width="8.88671875" customWidth="1"/>
    <col min="11" max="11" width="18.88671875" customWidth="1"/>
    <col min="12" max="12" width="8.33203125" customWidth="1"/>
    <col min="13" max="13" width="31.33203125" customWidth="1"/>
    <col min="14" max="15" width="23.88671875" customWidth="1"/>
    <col min="16" max="16" width="21.6640625" customWidth="1"/>
    <col min="17" max="17" width="15.6640625" customWidth="1"/>
    <col min="18" max="18" width="13.88671875" customWidth="1"/>
    <col min="19" max="19" width="12.33203125" customWidth="1"/>
    <col min="20" max="24" width="9.21875" customWidth="1"/>
    <col min="25" max="27" width="9.21875" hidden="1" customWidth="1"/>
    <col min="28" max="28" width="8.109375" hidden="1" customWidth="1"/>
    <col min="29" max="29" width="15.88671875" hidden="1" customWidth="1"/>
    <col min="30" max="37" width="9" hidden="1" customWidth="1"/>
    <col min="38" max="40" width="0" hidden="1" customWidth="1"/>
  </cols>
  <sheetData>
    <row r="1" spans="1:37" s="5" customFormat="1" ht="67.5" customHeight="1">
      <c r="A1" s="20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79" t="s">
        <v>13</v>
      </c>
      <c r="N1" s="79"/>
      <c r="O1" s="79"/>
      <c r="P1" s="79"/>
      <c r="Q1" s="79"/>
      <c r="R1" s="18"/>
      <c r="S1" s="17"/>
    </row>
    <row r="2" spans="1:37" s="1" customFormat="1" ht="30" customHeight="1"/>
    <row r="3" spans="1:37" s="5" customFormat="1" ht="66.75" customHeight="1">
      <c r="A3" s="16"/>
      <c r="B3" s="14"/>
      <c r="C3" s="14"/>
      <c r="D3" s="14"/>
      <c r="E3" s="14"/>
      <c r="F3" s="14"/>
      <c r="G3" s="14"/>
      <c r="H3" s="14"/>
      <c r="L3" s="14"/>
      <c r="M3" s="12"/>
      <c r="O3" s="15" t="s">
        <v>12</v>
      </c>
      <c r="P3" s="80">
        <v>46211</v>
      </c>
      <c r="Q3" s="80"/>
      <c r="R3" s="26" t="s">
        <v>17</v>
      </c>
    </row>
    <row r="4" spans="1:37" s="9" customFormat="1" ht="56.4" customHeight="1">
      <c r="A4" s="13" t="s">
        <v>11</v>
      </c>
      <c r="B4" s="12"/>
      <c r="C4" s="12"/>
      <c r="D4" s="12"/>
      <c r="E4" s="12"/>
      <c r="F4" s="12"/>
      <c r="K4" s="21"/>
      <c r="M4" s="10"/>
      <c r="N4" s="10"/>
      <c r="O4" s="10"/>
      <c r="P4" s="11"/>
      <c r="Q4" s="10"/>
    </row>
    <row r="5" spans="1:37" s="3" customFormat="1" ht="37.5" customHeight="1">
      <c r="A5" s="81" t="s">
        <v>10</v>
      </c>
      <c r="B5" s="84" t="s">
        <v>9</v>
      </c>
      <c r="C5" s="84" t="s">
        <v>8</v>
      </c>
      <c r="D5" s="84"/>
      <c r="E5" s="84"/>
      <c r="F5" s="84"/>
      <c r="G5" s="87" t="s">
        <v>6</v>
      </c>
      <c r="H5" s="87"/>
      <c r="I5" s="84" t="s">
        <v>7</v>
      </c>
      <c r="J5" s="84"/>
      <c r="K5" s="87" t="s">
        <v>6</v>
      </c>
      <c r="L5" s="88"/>
      <c r="M5" s="27"/>
      <c r="N5" s="4"/>
    </row>
    <row r="6" spans="1:37" s="3" customFormat="1" ht="14.4" customHeight="1">
      <c r="A6" s="82"/>
      <c r="B6" s="85"/>
      <c r="C6" s="89" t="s">
        <v>5</v>
      </c>
      <c r="D6" s="89"/>
      <c r="E6" s="89" t="s">
        <v>14</v>
      </c>
      <c r="F6" s="89"/>
      <c r="G6" s="89" t="s">
        <v>4</v>
      </c>
      <c r="H6" s="89"/>
      <c r="I6" s="89" t="s">
        <v>4</v>
      </c>
      <c r="J6" s="89"/>
      <c r="K6" s="90" t="s">
        <v>3</v>
      </c>
      <c r="L6" s="91"/>
      <c r="M6" s="7"/>
      <c r="N6" s="2"/>
    </row>
    <row r="7" spans="1:37" s="3" customFormat="1" ht="37.5" customHeight="1">
      <c r="A7" s="82"/>
      <c r="B7" s="85"/>
      <c r="C7" s="89"/>
      <c r="D7" s="89"/>
      <c r="E7" s="89"/>
      <c r="F7" s="89"/>
      <c r="G7" s="89"/>
      <c r="H7" s="89"/>
      <c r="I7" s="89"/>
      <c r="J7" s="89"/>
      <c r="K7" s="90"/>
      <c r="L7" s="91"/>
      <c r="M7" s="7"/>
      <c r="N7" s="2"/>
    </row>
    <row r="8" spans="1:37" s="3" customFormat="1" ht="16.5" customHeight="1">
      <c r="A8" s="82"/>
      <c r="B8" s="85"/>
      <c r="C8" s="89"/>
      <c r="D8" s="89"/>
      <c r="E8" s="89"/>
      <c r="F8" s="89"/>
      <c r="G8" s="89"/>
      <c r="H8" s="89"/>
      <c r="I8" s="89"/>
      <c r="J8" s="89"/>
      <c r="K8" s="90"/>
      <c r="L8" s="91"/>
      <c r="M8" s="7"/>
      <c r="N8" s="8"/>
    </row>
    <row r="9" spans="1:37" s="6" customFormat="1" ht="37.5" customHeight="1">
      <c r="A9" s="83"/>
      <c r="B9" s="86"/>
      <c r="C9" s="34"/>
      <c r="D9" s="34"/>
      <c r="E9" s="34"/>
      <c r="F9" s="34"/>
      <c r="G9" s="92"/>
      <c r="H9" s="92"/>
      <c r="I9" s="92" t="s">
        <v>2</v>
      </c>
      <c r="J9" s="92"/>
      <c r="K9" s="93" t="s">
        <v>18</v>
      </c>
      <c r="L9" s="94"/>
      <c r="M9" s="7"/>
      <c r="Z9" s="64"/>
      <c r="AA9" s="64"/>
      <c r="AB9" s="64"/>
      <c r="AC9" s="64"/>
      <c r="AD9" s="64"/>
      <c r="AE9" s="64"/>
      <c r="AF9" s="64"/>
      <c r="AG9" s="65" t="s">
        <v>7</v>
      </c>
      <c r="AH9" s="64"/>
      <c r="AI9" s="66" t="s">
        <v>38</v>
      </c>
      <c r="AJ9" s="66"/>
      <c r="AK9" s="64" t="s">
        <v>39</v>
      </c>
    </row>
    <row r="10" spans="1:37" s="76" customFormat="1" ht="49.2" customHeight="1">
      <c r="A10" s="67" t="str">
        <f>IF(AND(D10="水",F10="水"),AK10,"★"&amp;AK10)</f>
        <v>ALS VESTA</v>
      </c>
      <c r="B10" s="68" t="str">
        <f>AB10</f>
        <v>054S</v>
      </c>
      <c r="C10" s="69">
        <f t="shared" ref="C10:C11" si="0">E10</f>
        <v>46211</v>
      </c>
      <c r="D10" s="70" t="str">
        <f t="shared" ref="D10:D11" si="1">TEXT(C10,"aaa")</f>
        <v>水</v>
      </c>
      <c r="E10" s="69">
        <f t="shared" ref="E10:E11" si="2">I10-4</f>
        <v>46211</v>
      </c>
      <c r="F10" s="70" t="str">
        <f t="shared" ref="F10:F11" si="3">TEXT(E10,"aaa")</f>
        <v>水</v>
      </c>
      <c r="G10" s="69">
        <f t="shared" ref="G10:G11" si="4">I10-1</f>
        <v>46214</v>
      </c>
      <c r="H10" s="70" t="str">
        <f t="shared" ref="H10:H11" si="5">TEXT(G10,"aaa")</f>
        <v>土</v>
      </c>
      <c r="I10" s="69" t="str">
        <f>TEXT(SUBSTITUTE(AG10,"Sun",""),"m/d")</f>
        <v>7/12</v>
      </c>
      <c r="J10" s="70" t="str">
        <f t="shared" ref="J10:J11" si="6">TEXT(I10,"aaa")</f>
        <v>日</v>
      </c>
      <c r="K10" s="69">
        <f t="shared" ref="K10:K11" si="7">I10+11</f>
        <v>46226</v>
      </c>
      <c r="L10" s="71" t="str">
        <f t="shared" ref="L10:L11" si="8">TEXT(K10,"aaa")</f>
        <v>木</v>
      </c>
      <c r="Z10" s="116" t="s">
        <v>40</v>
      </c>
      <c r="AA10" s="118"/>
      <c r="AB10" s="77" t="s">
        <v>44</v>
      </c>
      <c r="AG10" s="122" t="s">
        <v>46</v>
      </c>
      <c r="AI10" s="116" t="s">
        <v>40</v>
      </c>
      <c r="AJ10" s="117"/>
      <c r="AK10" s="66" t="str">
        <f t="shared" ref="AK10:AK17" si="9">IF(Z10=AI10,Z10,"※"&amp;Z10)</f>
        <v>ALS VESTA</v>
      </c>
    </row>
    <row r="11" spans="1:37" s="76" customFormat="1" ht="49.2" customHeight="1">
      <c r="A11" s="72" t="str">
        <f>IF(AND(D11="水",F11="水"),AK11,"★"&amp;AK11)</f>
        <v>MANET</v>
      </c>
      <c r="B11" s="73" t="str">
        <f>AB11</f>
        <v>056S</v>
      </c>
      <c r="C11" s="28">
        <f t="shared" si="0"/>
        <v>46218</v>
      </c>
      <c r="D11" s="29" t="str">
        <f t="shared" si="1"/>
        <v>水</v>
      </c>
      <c r="E11" s="28">
        <f t="shared" si="2"/>
        <v>46218</v>
      </c>
      <c r="F11" s="29" t="str">
        <f t="shared" si="3"/>
        <v>水</v>
      </c>
      <c r="G11" s="28">
        <f t="shared" si="4"/>
        <v>46221</v>
      </c>
      <c r="H11" s="29" t="str">
        <f t="shared" si="5"/>
        <v>土</v>
      </c>
      <c r="I11" s="28" t="str">
        <f>TEXT(SUBSTITUTE(AG11,"Sun",""),"m/d")</f>
        <v>7/19</v>
      </c>
      <c r="J11" s="29" t="str">
        <f t="shared" si="6"/>
        <v>日</v>
      </c>
      <c r="K11" s="28">
        <f t="shared" si="7"/>
        <v>46233</v>
      </c>
      <c r="L11" s="30" t="str">
        <f t="shared" si="8"/>
        <v>木</v>
      </c>
      <c r="Z11" s="116" t="s">
        <v>37</v>
      </c>
      <c r="AA11" s="118"/>
      <c r="AB11" s="77" t="s">
        <v>45</v>
      </c>
      <c r="AG11" s="78" t="s">
        <v>47</v>
      </c>
      <c r="AI11" s="116" t="s">
        <v>37</v>
      </c>
      <c r="AJ11" s="117"/>
      <c r="AK11" s="66" t="str">
        <f t="shared" si="9"/>
        <v>MANET</v>
      </c>
    </row>
    <row r="12" spans="1:37" s="76" customFormat="1" ht="49.2" customHeight="1">
      <c r="A12" s="72" t="str">
        <f>IF(AND(D12="水",F12="水"),AK12,"★"&amp;AK12)</f>
        <v>FUTURE</v>
      </c>
      <c r="B12" s="73" t="str">
        <f>AB12</f>
        <v>055S</v>
      </c>
      <c r="C12" s="28">
        <f t="shared" ref="C12:C17" si="10">E12</f>
        <v>46225</v>
      </c>
      <c r="D12" s="29" t="str">
        <f t="shared" ref="D12:D17" si="11">TEXT(C12,"aaa")</f>
        <v>水</v>
      </c>
      <c r="E12" s="28">
        <f t="shared" ref="E12:E17" si="12">I12-4</f>
        <v>46225</v>
      </c>
      <c r="F12" s="29" t="str">
        <f t="shared" ref="F12:F17" si="13">TEXT(E12,"aaa")</f>
        <v>水</v>
      </c>
      <c r="G12" s="28">
        <f t="shared" ref="G12:G17" si="14">I12-1</f>
        <v>46228</v>
      </c>
      <c r="H12" s="29" t="str">
        <f t="shared" ref="H12:H17" si="15">TEXT(G12,"aaa")</f>
        <v>土</v>
      </c>
      <c r="I12" s="28" t="str">
        <f>TEXT(SUBSTITUTE(AG12,"Sun",""),"m/d")</f>
        <v>7/26</v>
      </c>
      <c r="J12" s="29" t="str">
        <f t="shared" ref="J12:J17" si="16">TEXT(I12,"aaa")</f>
        <v>日</v>
      </c>
      <c r="K12" s="28">
        <f t="shared" ref="K12:K17" si="17">I12+11</f>
        <v>46240</v>
      </c>
      <c r="L12" s="30" t="str">
        <f t="shared" ref="L12:L17" si="18">TEXT(K12,"aaa")</f>
        <v>木</v>
      </c>
      <c r="Z12" s="116" t="s">
        <v>43</v>
      </c>
      <c r="AA12" s="118"/>
      <c r="AB12" s="77" t="s">
        <v>49</v>
      </c>
      <c r="AG12" s="78" t="s">
        <v>54</v>
      </c>
      <c r="AI12" s="116" t="s">
        <v>43</v>
      </c>
      <c r="AJ12" s="117"/>
      <c r="AK12" s="66" t="str">
        <f t="shared" si="9"/>
        <v>FUTURE</v>
      </c>
    </row>
    <row r="13" spans="1:37" s="76" customFormat="1" ht="49.2" customHeight="1">
      <c r="A13" s="72" t="str">
        <f>IF(AND(D13="水",F13="水"),AK13,"★"&amp;AK13)</f>
        <v>GSL　MAREN</v>
      </c>
      <c r="B13" s="73" t="str">
        <f>AB13</f>
        <v>032S</v>
      </c>
      <c r="C13" s="28">
        <f t="shared" si="10"/>
        <v>46232</v>
      </c>
      <c r="D13" s="29" t="str">
        <f t="shared" si="11"/>
        <v>水</v>
      </c>
      <c r="E13" s="28">
        <f t="shared" si="12"/>
        <v>46232</v>
      </c>
      <c r="F13" s="29" t="str">
        <f t="shared" si="13"/>
        <v>水</v>
      </c>
      <c r="G13" s="28">
        <f t="shared" si="14"/>
        <v>46235</v>
      </c>
      <c r="H13" s="29" t="str">
        <f t="shared" si="15"/>
        <v>土</v>
      </c>
      <c r="I13" s="28" t="str">
        <f>TEXT(SUBSTITUTE(AG13,"Sun",""),"m/d")</f>
        <v>8/2</v>
      </c>
      <c r="J13" s="29" t="str">
        <f t="shared" si="16"/>
        <v>日</v>
      </c>
      <c r="K13" s="28">
        <f t="shared" si="17"/>
        <v>46247</v>
      </c>
      <c r="L13" s="30" t="str">
        <f t="shared" si="18"/>
        <v>木</v>
      </c>
      <c r="Z13" s="119" t="s">
        <v>48</v>
      </c>
      <c r="AA13" s="123"/>
      <c r="AB13" s="121" t="s">
        <v>50</v>
      </c>
      <c r="AG13" s="78" t="s">
        <v>55</v>
      </c>
      <c r="AI13" s="119" t="s">
        <v>48</v>
      </c>
      <c r="AJ13" s="120"/>
      <c r="AK13" s="66" t="str">
        <f t="shared" si="9"/>
        <v>GSL　MAREN</v>
      </c>
    </row>
    <row r="14" spans="1:37" s="76" customFormat="1" ht="49.2" customHeight="1">
      <c r="A14" s="72" t="str">
        <f>IF(AND(D14="水",F14="水"),AK14,"★"&amp;AK14)</f>
        <v>ALS VENUS</v>
      </c>
      <c r="B14" s="73" t="str">
        <f>AB14</f>
        <v>093S</v>
      </c>
      <c r="C14" s="28">
        <f t="shared" si="10"/>
        <v>46239</v>
      </c>
      <c r="D14" s="29" t="str">
        <f t="shared" si="11"/>
        <v>水</v>
      </c>
      <c r="E14" s="28">
        <f t="shared" si="12"/>
        <v>46239</v>
      </c>
      <c r="F14" s="29" t="str">
        <f t="shared" si="13"/>
        <v>水</v>
      </c>
      <c r="G14" s="28">
        <f t="shared" si="14"/>
        <v>46242</v>
      </c>
      <c r="H14" s="29" t="str">
        <f t="shared" si="15"/>
        <v>土</v>
      </c>
      <c r="I14" s="28" t="str">
        <f>TEXT(SUBSTITUTE(AG14,"Sun",""),"m/d")</f>
        <v>8/9</v>
      </c>
      <c r="J14" s="29" t="str">
        <f t="shared" si="16"/>
        <v>日</v>
      </c>
      <c r="K14" s="28">
        <f t="shared" si="17"/>
        <v>46254</v>
      </c>
      <c r="L14" s="30" t="str">
        <f t="shared" si="18"/>
        <v>木</v>
      </c>
      <c r="Z14" s="119" t="s">
        <v>41</v>
      </c>
      <c r="AA14" s="123"/>
      <c r="AB14" s="121" t="s">
        <v>51</v>
      </c>
      <c r="AG14" s="78" t="s">
        <v>56</v>
      </c>
      <c r="AI14" s="119" t="s">
        <v>41</v>
      </c>
      <c r="AJ14" s="120"/>
      <c r="AK14" s="66" t="str">
        <f t="shared" si="9"/>
        <v>ALS VENUS</v>
      </c>
    </row>
    <row r="15" spans="1:37" s="76" customFormat="1" ht="49.2" customHeight="1">
      <c r="A15" s="72" t="str">
        <f>IF(AND(D15="水",F15="水"),AK15,"★"&amp;AK15)</f>
        <v>ALS VESTA</v>
      </c>
      <c r="B15" s="73" t="str">
        <f>AB15</f>
        <v>057S</v>
      </c>
      <c r="C15" s="28">
        <f t="shared" si="10"/>
        <v>46246</v>
      </c>
      <c r="D15" s="29" t="str">
        <f t="shared" si="11"/>
        <v>水</v>
      </c>
      <c r="E15" s="28">
        <f t="shared" si="12"/>
        <v>46246</v>
      </c>
      <c r="F15" s="29" t="str">
        <f t="shared" si="13"/>
        <v>水</v>
      </c>
      <c r="G15" s="28">
        <f t="shared" si="14"/>
        <v>46249</v>
      </c>
      <c r="H15" s="29" t="str">
        <f t="shared" si="15"/>
        <v>土</v>
      </c>
      <c r="I15" s="28" t="str">
        <f>TEXT(SUBSTITUTE(AG15,"Sun",""),"m/d")</f>
        <v>8/16</v>
      </c>
      <c r="J15" s="29" t="str">
        <f t="shared" si="16"/>
        <v>日</v>
      </c>
      <c r="K15" s="28">
        <f t="shared" si="17"/>
        <v>46261</v>
      </c>
      <c r="L15" s="30" t="str">
        <f t="shared" si="18"/>
        <v>木</v>
      </c>
      <c r="Z15" s="119" t="s">
        <v>40</v>
      </c>
      <c r="AA15" s="123"/>
      <c r="AB15" s="121" t="s">
        <v>52</v>
      </c>
      <c r="AG15" s="78" t="s">
        <v>57</v>
      </c>
      <c r="AI15" s="119" t="s">
        <v>40</v>
      </c>
      <c r="AJ15" s="120"/>
      <c r="AK15" s="66" t="str">
        <f t="shared" si="9"/>
        <v>ALS VESTA</v>
      </c>
    </row>
    <row r="16" spans="1:37" s="76" customFormat="1" ht="49.2" customHeight="1">
      <c r="A16" s="72" t="str">
        <f>IF(AND(D16="水",F16="水"),AK16,"★"&amp;AK16)</f>
        <v>MANET</v>
      </c>
      <c r="B16" s="73" t="str">
        <f>AB16</f>
        <v>056S</v>
      </c>
      <c r="C16" s="28">
        <f t="shared" si="10"/>
        <v>46253</v>
      </c>
      <c r="D16" s="29" t="str">
        <f t="shared" si="11"/>
        <v>水</v>
      </c>
      <c r="E16" s="28">
        <f t="shared" si="12"/>
        <v>46253</v>
      </c>
      <c r="F16" s="29" t="str">
        <f t="shared" si="13"/>
        <v>水</v>
      </c>
      <c r="G16" s="28">
        <f t="shared" si="14"/>
        <v>46256</v>
      </c>
      <c r="H16" s="29" t="str">
        <f t="shared" si="15"/>
        <v>土</v>
      </c>
      <c r="I16" s="28" t="str">
        <f>TEXT(SUBSTITUTE(AG16,"Sun",""),"m/d")</f>
        <v>8/23</v>
      </c>
      <c r="J16" s="29" t="str">
        <f t="shared" si="16"/>
        <v>日</v>
      </c>
      <c r="K16" s="28">
        <f t="shared" si="17"/>
        <v>46268</v>
      </c>
      <c r="L16" s="30" t="str">
        <f t="shared" si="18"/>
        <v>木</v>
      </c>
      <c r="Z16" s="119" t="s">
        <v>37</v>
      </c>
      <c r="AA16" s="123"/>
      <c r="AB16" s="121" t="s">
        <v>45</v>
      </c>
      <c r="AG16" s="78" t="s">
        <v>58</v>
      </c>
      <c r="AI16" s="119" t="s">
        <v>37</v>
      </c>
      <c r="AJ16" s="120"/>
      <c r="AK16" s="66" t="str">
        <f t="shared" si="9"/>
        <v>MANET</v>
      </c>
    </row>
    <row r="17" spans="1:37" s="1" customFormat="1" ht="49.2" customHeight="1">
      <c r="A17" s="74" t="str">
        <f>IF(AND(D17="水",F17="水"),AK17,"★"&amp;AK17)</f>
        <v>FUTURE</v>
      </c>
      <c r="B17" s="75" t="str">
        <f>AB17</f>
        <v>094S</v>
      </c>
      <c r="C17" s="31">
        <f t="shared" si="10"/>
        <v>46260</v>
      </c>
      <c r="D17" s="32" t="str">
        <f t="shared" si="11"/>
        <v>水</v>
      </c>
      <c r="E17" s="31">
        <f t="shared" si="12"/>
        <v>46260</v>
      </c>
      <c r="F17" s="32" t="str">
        <f t="shared" si="13"/>
        <v>水</v>
      </c>
      <c r="G17" s="31">
        <f t="shared" si="14"/>
        <v>46263</v>
      </c>
      <c r="H17" s="32" t="str">
        <f t="shared" si="15"/>
        <v>土</v>
      </c>
      <c r="I17" s="31" t="str">
        <f>TEXT(SUBSTITUTE(AG17,"Sun",""),"m/d")</f>
        <v>8/30</v>
      </c>
      <c r="J17" s="32" t="str">
        <f t="shared" si="16"/>
        <v>日</v>
      </c>
      <c r="K17" s="31">
        <f t="shared" si="17"/>
        <v>46275</v>
      </c>
      <c r="L17" s="33" t="str">
        <f t="shared" si="18"/>
        <v>木</v>
      </c>
      <c r="Z17" s="119" t="s">
        <v>43</v>
      </c>
      <c r="AA17" s="123"/>
      <c r="AB17" s="121" t="s">
        <v>53</v>
      </c>
      <c r="AG17" s="78" t="s">
        <v>59</v>
      </c>
      <c r="AI17" s="119" t="s">
        <v>43</v>
      </c>
      <c r="AJ17" s="120"/>
      <c r="AK17" s="66" t="str">
        <f t="shared" si="9"/>
        <v>FUTURE</v>
      </c>
    </row>
    <row r="18" spans="1:37" s="3" customFormat="1" ht="37.5" customHeight="1">
      <c r="A18" s="62" t="s">
        <v>34</v>
      </c>
      <c r="B18" s="36"/>
      <c r="C18" s="37"/>
      <c r="D18" s="37"/>
      <c r="E18" s="38"/>
      <c r="F18" s="39"/>
      <c r="G18" s="37"/>
      <c r="H18" s="39"/>
      <c r="I18" s="37"/>
      <c r="J18" s="39"/>
      <c r="K18" s="37"/>
      <c r="L18" s="39"/>
      <c r="M18" s="38"/>
      <c r="N18" s="38"/>
      <c r="O18" s="40"/>
      <c r="P18" s="40"/>
      <c r="Q18" s="40"/>
    </row>
    <row r="19" spans="1:37" s="3" customFormat="1" ht="37.5" customHeight="1">
      <c r="A19" s="63" t="s">
        <v>19</v>
      </c>
      <c r="B19" s="36"/>
      <c r="C19" s="41"/>
      <c r="D19" s="41"/>
      <c r="E19" s="42"/>
      <c r="F19" s="43"/>
      <c r="G19" s="37"/>
      <c r="H19" s="39"/>
      <c r="I19" s="37"/>
      <c r="J19" s="39"/>
      <c r="K19" s="37"/>
      <c r="L19" s="39"/>
      <c r="M19" s="38"/>
      <c r="N19" s="38"/>
      <c r="O19" s="40"/>
      <c r="P19" s="40"/>
      <c r="Q19" s="40"/>
    </row>
    <row r="20" spans="1:37" ht="37.5" customHeight="1">
      <c r="A20" s="63" t="s">
        <v>35</v>
      </c>
      <c r="B20" s="36"/>
      <c r="C20" s="37"/>
      <c r="D20" s="37"/>
      <c r="E20" s="38"/>
      <c r="F20" s="39"/>
      <c r="G20" s="37"/>
      <c r="H20" s="39"/>
      <c r="I20" s="37"/>
      <c r="J20" s="39"/>
      <c r="K20" s="37"/>
      <c r="L20" s="39"/>
      <c r="M20" s="38"/>
      <c r="N20" s="38"/>
      <c r="O20" s="40"/>
      <c r="P20" s="40"/>
      <c r="Q20" s="40"/>
    </row>
    <row r="21" spans="1:37" s="1" customFormat="1" ht="39.75" customHeight="1"/>
    <row r="22" spans="1:37" s="1" customFormat="1" ht="39.75" customHeight="1">
      <c r="A22" s="22"/>
      <c r="B22" s="23"/>
      <c r="C22" s="24"/>
      <c r="D22" s="25"/>
      <c r="E22" s="24"/>
      <c r="F22" s="25"/>
      <c r="G22" s="24"/>
      <c r="H22" s="25"/>
      <c r="I22" s="24"/>
      <c r="J22" s="25"/>
      <c r="K22" s="24"/>
      <c r="L22" s="25"/>
    </row>
    <row r="23" spans="1:37" s="1" customFormat="1" ht="39.75" customHeight="1">
      <c r="A23" s="22"/>
      <c r="B23" s="23"/>
      <c r="C23" s="24"/>
      <c r="D23" s="25"/>
      <c r="E23" s="24"/>
      <c r="F23" s="25"/>
      <c r="G23" s="24"/>
      <c r="H23" s="25"/>
      <c r="I23" s="24"/>
      <c r="J23" s="25"/>
      <c r="K23" s="24"/>
      <c r="L23" s="25"/>
    </row>
    <row r="24" spans="1:37" s="1" customFormat="1" ht="39.75" customHeight="1">
      <c r="A24" s="22"/>
      <c r="B24" s="23"/>
      <c r="C24" s="24"/>
      <c r="D24" s="25"/>
      <c r="E24" s="24"/>
      <c r="F24" s="25"/>
      <c r="G24" s="24"/>
      <c r="H24" s="25"/>
      <c r="I24" s="24"/>
      <c r="J24" s="25"/>
      <c r="K24" s="24"/>
      <c r="L24" s="25"/>
    </row>
    <row r="25" spans="1:37" s="1" customFormat="1" ht="39.75" customHeight="1">
      <c r="A25" s="22"/>
      <c r="B25" s="23"/>
      <c r="C25" s="24"/>
      <c r="D25" s="25"/>
      <c r="E25" s="24"/>
      <c r="F25" s="25"/>
      <c r="G25" s="24"/>
      <c r="H25" s="25"/>
      <c r="I25" s="24"/>
      <c r="J25" s="25"/>
      <c r="K25" s="24"/>
      <c r="L25" s="25"/>
    </row>
    <row r="26" spans="1:37" ht="53.25" customHeight="1" thickBot="1">
      <c r="A26" s="45" t="s">
        <v>1</v>
      </c>
      <c r="B26" s="105" t="s">
        <v>0</v>
      </c>
      <c r="C26" s="106"/>
      <c r="D26" s="106"/>
      <c r="E26" s="106"/>
      <c r="F26" s="107"/>
      <c r="G26" s="105" t="s">
        <v>23</v>
      </c>
      <c r="H26" s="106"/>
      <c r="I26" s="106"/>
      <c r="J26" s="106"/>
      <c r="K26" s="106"/>
      <c r="L26" s="106"/>
      <c r="M26" s="106"/>
      <c r="N26" s="106"/>
      <c r="O26" s="106"/>
      <c r="P26" s="106"/>
      <c r="Q26" s="107"/>
    </row>
    <row r="27" spans="1:37" ht="57" customHeight="1" thickTop="1">
      <c r="A27" s="108" t="s">
        <v>24</v>
      </c>
      <c r="B27" s="110" t="s">
        <v>25</v>
      </c>
      <c r="C27" s="111"/>
      <c r="D27" s="111"/>
      <c r="E27" s="111"/>
      <c r="F27" s="112"/>
      <c r="G27" s="46" t="s">
        <v>26</v>
      </c>
      <c r="H27" s="47"/>
      <c r="I27" s="48"/>
      <c r="J27" s="48"/>
      <c r="K27" s="48"/>
      <c r="L27" s="48"/>
      <c r="M27" s="49"/>
      <c r="N27" s="49"/>
      <c r="O27" s="50"/>
      <c r="P27" s="51"/>
      <c r="Q27" s="52" t="s">
        <v>16</v>
      </c>
    </row>
    <row r="28" spans="1:37" ht="57" customHeight="1">
      <c r="A28" s="109"/>
      <c r="B28" s="113"/>
      <c r="C28" s="114"/>
      <c r="D28" s="114"/>
      <c r="E28" s="114"/>
      <c r="F28" s="115"/>
      <c r="G28" s="53" t="s">
        <v>42</v>
      </c>
      <c r="H28" s="54"/>
      <c r="I28" s="55"/>
      <c r="J28" s="55"/>
      <c r="K28" s="55"/>
      <c r="L28" s="55"/>
      <c r="M28" s="56"/>
      <c r="N28" s="56"/>
      <c r="O28" s="55"/>
      <c r="P28" s="57"/>
      <c r="Q28" s="58" t="s">
        <v>27</v>
      </c>
    </row>
    <row r="29" spans="1:37" ht="57" customHeight="1">
      <c r="A29" s="97" t="s">
        <v>28</v>
      </c>
      <c r="B29" s="99" t="s">
        <v>29</v>
      </c>
      <c r="C29" s="100"/>
      <c r="D29" s="100"/>
      <c r="E29" s="100"/>
      <c r="F29" s="101"/>
      <c r="G29" s="59" t="s">
        <v>30</v>
      </c>
      <c r="H29" s="60"/>
      <c r="I29" s="60"/>
      <c r="J29" s="60"/>
      <c r="K29" s="60"/>
      <c r="L29" s="60"/>
      <c r="M29" s="60"/>
      <c r="N29" s="60"/>
      <c r="O29" s="60"/>
      <c r="P29" s="95" t="s">
        <v>31</v>
      </c>
      <c r="Q29" s="96"/>
    </row>
    <row r="30" spans="1:37" ht="54.75" customHeight="1">
      <c r="A30" s="98"/>
      <c r="B30" s="102"/>
      <c r="C30" s="103"/>
      <c r="D30" s="103"/>
      <c r="E30" s="103"/>
      <c r="F30" s="104"/>
      <c r="G30" s="53" t="s">
        <v>32</v>
      </c>
      <c r="H30" s="61"/>
      <c r="I30" s="61"/>
      <c r="J30" s="61"/>
      <c r="K30" s="61"/>
      <c r="L30" s="61"/>
      <c r="M30" s="61"/>
      <c r="N30" s="61"/>
      <c r="O30" s="61"/>
      <c r="P30" s="57"/>
      <c r="Q30" s="58" t="s">
        <v>33</v>
      </c>
    </row>
    <row r="31" spans="1:37" ht="54.75" customHeight="1">
      <c r="A31" s="44" t="s">
        <v>20</v>
      </c>
    </row>
    <row r="32" spans="1:37" ht="54.75" customHeight="1">
      <c r="A32" s="44" t="s">
        <v>21</v>
      </c>
    </row>
    <row r="33" spans="1:1" ht="54.75" customHeight="1">
      <c r="A33" s="35" t="s">
        <v>22</v>
      </c>
    </row>
    <row r="34" spans="1:1" ht="54.75" customHeight="1">
      <c r="A34" s="35" t="s">
        <v>36</v>
      </c>
    </row>
    <row r="35" spans="1:1" s="1" customFormat="1" ht="39.75" customHeight="1"/>
  </sheetData>
  <mergeCells count="39">
    <mergeCell ref="Z17:AA17"/>
    <mergeCell ref="AI12:AJ12"/>
    <mergeCell ref="AI13:AJ13"/>
    <mergeCell ref="AI14:AJ14"/>
    <mergeCell ref="AI15:AJ15"/>
    <mergeCell ref="AI16:AJ16"/>
    <mergeCell ref="AI17:AJ17"/>
    <mergeCell ref="Z12:AA12"/>
    <mergeCell ref="Z13:AA13"/>
    <mergeCell ref="Z14:AA14"/>
    <mergeCell ref="Z15:AA15"/>
    <mergeCell ref="Z16:AA16"/>
    <mergeCell ref="Z10:AA10"/>
    <mergeCell ref="Z11:AA11"/>
    <mergeCell ref="AI10:AJ10"/>
    <mergeCell ref="AI11:AJ11"/>
    <mergeCell ref="P29:Q29"/>
    <mergeCell ref="A29:A30"/>
    <mergeCell ref="B29:F30"/>
    <mergeCell ref="B26:F26"/>
    <mergeCell ref="G26:Q26"/>
    <mergeCell ref="A27:A28"/>
    <mergeCell ref="B27:F28"/>
    <mergeCell ref="M1:Q1"/>
    <mergeCell ref="P3:Q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G9:H9"/>
    <mergeCell ref="I9:J9"/>
    <mergeCell ref="K9:L9"/>
  </mergeCells>
  <phoneticPr fontId="1"/>
  <pageMargins left="1.1023622047244095" right="0.51181102362204722" top="0.55118110236220474" bottom="0.55118110236220474" header="0.31496062992125984" footer="0.31496062992125984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シンガポール</vt:lpstr>
      <vt:lpstr>シンガポール!Print_Area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2026-06-03T04:45:42Z</cp:lastPrinted>
  <dcterms:created xsi:type="dcterms:W3CDTF">2016-08-19T05:46:01Z</dcterms:created>
  <dcterms:modified xsi:type="dcterms:W3CDTF">2026-07-08T02:02:03Z</dcterms:modified>
</cp:coreProperties>
</file>