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130C4BCA-5FD9-4B1B-81B8-23D2D80F1A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上海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上海!$A$1:$U$41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1" l="1"/>
  <c r="C21" i="1"/>
  <c r="D21" i="1" s="1"/>
  <c r="E21" i="1"/>
  <c r="F21" i="1" s="1"/>
  <c r="I21" i="1"/>
  <c r="J21" i="1" s="1"/>
  <c r="K21" i="1"/>
  <c r="G21" i="1" s="1"/>
  <c r="H21" i="1" s="1"/>
  <c r="L21" i="1"/>
  <c r="M21" i="1"/>
  <c r="N21" i="1"/>
  <c r="O21" i="1"/>
  <c r="P21" i="1" s="1"/>
  <c r="B22" i="1"/>
  <c r="C22" i="1"/>
  <c r="D22" i="1" s="1"/>
  <c r="E22" i="1"/>
  <c r="F22" i="1" s="1"/>
  <c r="K22" i="1"/>
  <c r="L22" i="1" s="1"/>
  <c r="M22" i="1"/>
  <c r="I22" i="1" s="1"/>
  <c r="J22" i="1" s="1"/>
  <c r="O22" i="1"/>
  <c r="P22" i="1" s="1"/>
  <c r="B23" i="1"/>
  <c r="C23" i="1"/>
  <c r="D23" i="1"/>
  <c r="A23" i="1" s="1"/>
  <c r="E23" i="1"/>
  <c r="F23" i="1"/>
  <c r="M23" i="1"/>
  <c r="I23" i="1" s="1"/>
  <c r="J23" i="1" s="1"/>
  <c r="N23" i="1"/>
  <c r="O23" i="1"/>
  <c r="P23" i="1"/>
  <c r="B24" i="1"/>
  <c r="C24" i="1"/>
  <c r="D24" i="1" s="1"/>
  <c r="E24" i="1"/>
  <c r="F24" i="1" s="1"/>
  <c r="I24" i="1"/>
  <c r="J24" i="1"/>
  <c r="K24" i="1"/>
  <c r="G24" i="1" s="1"/>
  <c r="H24" i="1" s="1"/>
  <c r="L24" i="1"/>
  <c r="M24" i="1"/>
  <c r="N24" i="1"/>
  <c r="O24" i="1"/>
  <c r="P24" i="1" s="1"/>
  <c r="B26" i="1"/>
  <c r="C26" i="1"/>
  <c r="D26" i="1"/>
  <c r="A26" i="1" s="1"/>
  <c r="E26" i="1"/>
  <c r="F26" i="1"/>
  <c r="M26" i="1"/>
  <c r="I26" i="1" s="1"/>
  <c r="J26" i="1" s="1"/>
  <c r="N26" i="1"/>
  <c r="O26" i="1"/>
  <c r="P26" i="1"/>
  <c r="B27" i="1"/>
  <c r="C27" i="1"/>
  <c r="D27" i="1" s="1"/>
  <c r="A27" i="1" s="1"/>
  <c r="E27" i="1"/>
  <c r="F27" i="1" s="1"/>
  <c r="I27" i="1"/>
  <c r="J27" i="1"/>
  <c r="K27" i="1"/>
  <c r="G27" i="1" s="1"/>
  <c r="H27" i="1" s="1"/>
  <c r="L27" i="1"/>
  <c r="M27" i="1"/>
  <c r="N27" i="1"/>
  <c r="O27" i="1"/>
  <c r="P27" i="1" s="1"/>
  <c r="B28" i="1"/>
  <c r="C28" i="1"/>
  <c r="D28" i="1" s="1"/>
  <c r="A28" i="1" s="1"/>
  <c r="E28" i="1"/>
  <c r="F28" i="1"/>
  <c r="K28" i="1"/>
  <c r="L28" i="1" s="1"/>
  <c r="M28" i="1"/>
  <c r="I28" i="1" s="1"/>
  <c r="J28" i="1" s="1"/>
  <c r="O28" i="1"/>
  <c r="P28" i="1" s="1"/>
  <c r="B29" i="1"/>
  <c r="C29" i="1"/>
  <c r="D29" i="1"/>
  <c r="A29" i="1" s="1"/>
  <c r="E29" i="1"/>
  <c r="F29" i="1"/>
  <c r="M29" i="1"/>
  <c r="I29" i="1" s="1"/>
  <c r="J29" i="1" s="1"/>
  <c r="N29" i="1"/>
  <c r="O29" i="1"/>
  <c r="P29" i="1"/>
  <c r="B30" i="1"/>
  <c r="C30" i="1"/>
  <c r="D30" i="1" s="1"/>
  <c r="A30" i="1" s="1"/>
  <c r="E30" i="1"/>
  <c r="F30" i="1" s="1"/>
  <c r="I30" i="1"/>
  <c r="J30" i="1"/>
  <c r="K30" i="1"/>
  <c r="G30" i="1" s="1"/>
  <c r="H30" i="1" s="1"/>
  <c r="L30" i="1"/>
  <c r="M30" i="1"/>
  <c r="N30" i="1"/>
  <c r="O30" i="1"/>
  <c r="P30" i="1" s="1"/>
  <c r="B31" i="1"/>
  <c r="C31" i="1"/>
  <c r="D31" i="1" s="1"/>
  <c r="A31" i="1" s="1"/>
  <c r="E31" i="1"/>
  <c r="F31" i="1"/>
  <c r="K31" i="1"/>
  <c r="L31" i="1" s="1"/>
  <c r="M31" i="1"/>
  <c r="I31" i="1" s="1"/>
  <c r="J31" i="1" s="1"/>
  <c r="O31" i="1"/>
  <c r="P31" i="1" s="1"/>
  <c r="B32" i="1"/>
  <c r="C32" i="1"/>
  <c r="D32" i="1"/>
  <c r="A32" i="1" s="1"/>
  <c r="E32" i="1"/>
  <c r="F32" i="1"/>
  <c r="M32" i="1"/>
  <c r="I32" i="1" s="1"/>
  <c r="J32" i="1" s="1"/>
  <c r="N32" i="1"/>
  <c r="O32" i="1"/>
  <c r="P32" i="1"/>
  <c r="B33" i="1"/>
  <c r="C33" i="1"/>
  <c r="D33" i="1" s="1"/>
  <c r="E33" i="1"/>
  <c r="F33" i="1" s="1"/>
  <c r="I33" i="1"/>
  <c r="J33" i="1"/>
  <c r="K33" i="1"/>
  <c r="G33" i="1" s="1"/>
  <c r="H33" i="1" s="1"/>
  <c r="L33" i="1"/>
  <c r="M33" i="1"/>
  <c r="N33" i="1"/>
  <c r="O33" i="1"/>
  <c r="P33" i="1" s="1"/>
  <c r="B34" i="1"/>
  <c r="C34" i="1"/>
  <c r="D34" i="1" s="1"/>
  <c r="A34" i="1" s="1"/>
  <c r="E34" i="1"/>
  <c r="F34" i="1"/>
  <c r="K34" i="1"/>
  <c r="L34" i="1" s="1"/>
  <c r="M34" i="1"/>
  <c r="I34" i="1" s="1"/>
  <c r="J34" i="1" s="1"/>
  <c r="O34" i="1"/>
  <c r="P34" i="1" s="1"/>
  <c r="B35" i="1"/>
  <c r="C35" i="1"/>
  <c r="D35" i="1"/>
  <c r="A35" i="1" s="1"/>
  <c r="E35" i="1"/>
  <c r="F35" i="1"/>
  <c r="I35" i="1"/>
  <c r="J35" i="1" s="1"/>
  <c r="M35" i="1"/>
  <c r="K35" i="1" s="1"/>
  <c r="N35" i="1"/>
  <c r="O35" i="1"/>
  <c r="P35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22" i="1" l="1"/>
  <c r="A33" i="1"/>
  <c r="A24" i="1"/>
  <c r="A21" i="1"/>
  <c r="G35" i="1"/>
  <c r="H35" i="1" s="1"/>
  <c r="L35" i="1"/>
  <c r="G34" i="1"/>
  <c r="H34" i="1" s="1"/>
  <c r="G31" i="1"/>
  <c r="H31" i="1" s="1"/>
  <c r="G28" i="1"/>
  <c r="H28" i="1" s="1"/>
  <c r="G22" i="1"/>
  <c r="H22" i="1" s="1"/>
  <c r="K32" i="1"/>
  <c r="K29" i="1"/>
  <c r="K26" i="1"/>
  <c r="K23" i="1"/>
  <c r="N34" i="1"/>
  <c r="N31" i="1"/>
  <c r="N28" i="1"/>
  <c r="N22" i="1"/>
  <c r="O9" i="1"/>
  <c r="O10" i="1"/>
  <c r="O11" i="1"/>
  <c r="O12" i="1"/>
  <c r="O13" i="1"/>
  <c r="O14" i="1"/>
  <c r="O15" i="1"/>
  <c r="O16" i="1"/>
  <c r="O17" i="1"/>
  <c r="O18" i="1"/>
  <c r="O19" i="1"/>
  <c r="O20" i="1"/>
  <c r="M9" i="1"/>
  <c r="M10" i="1"/>
  <c r="M11" i="1"/>
  <c r="M12" i="1"/>
  <c r="M13" i="1"/>
  <c r="M14" i="1"/>
  <c r="M15" i="1"/>
  <c r="M16" i="1"/>
  <c r="M17" i="1"/>
  <c r="M18" i="1"/>
  <c r="M19" i="1"/>
  <c r="M20" i="1"/>
  <c r="E9" i="1"/>
  <c r="E10" i="1"/>
  <c r="E11" i="1"/>
  <c r="E12" i="1"/>
  <c r="E13" i="1"/>
  <c r="E14" i="1"/>
  <c r="E15" i="1"/>
  <c r="E16" i="1"/>
  <c r="E17" i="1"/>
  <c r="E18" i="1"/>
  <c r="E19" i="1"/>
  <c r="E20" i="1"/>
  <c r="G32" i="1" l="1"/>
  <c r="H32" i="1" s="1"/>
  <c r="L32" i="1"/>
  <c r="G23" i="1"/>
  <c r="H23" i="1" s="1"/>
  <c r="L23" i="1"/>
  <c r="G26" i="1"/>
  <c r="H26" i="1" s="1"/>
  <c r="L26" i="1"/>
  <c r="G29" i="1"/>
  <c r="H29" i="1" s="1"/>
  <c r="L29" i="1"/>
  <c r="P12" i="1"/>
  <c r="P15" i="1"/>
  <c r="P18" i="1"/>
  <c r="P11" i="1"/>
  <c r="P9" i="1"/>
  <c r="C9" i="1" l="1"/>
  <c r="C11" i="1"/>
  <c r="C18" i="1"/>
  <c r="C15" i="1"/>
  <c r="C12" i="1"/>
  <c r="P14" i="1"/>
  <c r="P16" i="1"/>
  <c r="N15" i="1"/>
  <c r="P19" i="1"/>
  <c r="N9" i="1"/>
  <c r="P17" i="1"/>
  <c r="P13" i="1"/>
  <c r="P20" i="1"/>
  <c r="N11" i="1"/>
  <c r="I13" i="1"/>
  <c r="J13" i="1" s="1"/>
  <c r="K13" i="1"/>
  <c r="N13" i="1"/>
  <c r="I19" i="1"/>
  <c r="J19" i="1" s="1"/>
  <c r="K19" i="1"/>
  <c r="N19" i="1"/>
  <c r="N17" i="1"/>
  <c r="I17" i="1"/>
  <c r="J17" i="1" s="1"/>
  <c r="K17" i="1"/>
  <c r="N20" i="1"/>
  <c r="I20" i="1"/>
  <c r="J20" i="1" s="1"/>
  <c r="K20" i="1"/>
  <c r="I16" i="1"/>
  <c r="J16" i="1" s="1"/>
  <c r="K16" i="1"/>
  <c r="N16" i="1"/>
  <c r="N14" i="1"/>
  <c r="I14" i="1"/>
  <c r="J14" i="1" s="1"/>
  <c r="K14" i="1"/>
  <c r="I10" i="1"/>
  <c r="J10" i="1" s="1"/>
  <c r="K10" i="1"/>
  <c r="N10" i="1"/>
  <c r="P10" i="1"/>
  <c r="I9" i="1"/>
  <c r="J9" i="1" s="1"/>
  <c r="K9" i="1"/>
  <c r="L9" i="1" s="1"/>
  <c r="C20" i="1" l="1"/>
  <c r="C10" i="1"/>
  <c r="D10" i="1" s="1"/>
  <c r="C13" i="1"/>
  <c r="D13" i="1" s="1"/>
  <c r="C17" i="1"/>
  <c r="D17" i="1" s="1"/>
  <c r="C19" i="1"/>
  <c r="D19" i="1" s="1"/>
  <c r="C16" i="1"/>
  <c r="D16" i="1" s="1"/>
  <c r="C14" i="1"/>
  <c r="D14" i="1" s="1"/>
  <c r="AI9" i="1"/>
  <c r="B11" i="1"/>
  <c r="B20" i="1"/>
  <c r="B10" i="1"/>
  <c r="B17" i="1"/>
  <c r="B9" i="1"/>
  <c r="B19" i="1"/>
  <c r="B15" i="1"/>
  <c r="B14" i="1"/>
  <c r="B16" i="1"/>
  <c r="B13" i="1"/>
  <c r="D9" i="1"/>
  <c r="F10" i="1"/>
  <c r="I15" i="1"/>
  <c r="J15" i="1" s="1"/>
  <c r="K15" i="1"/>
  <c r="G15" i="1" s="1"/>
  <c r="H15" i="1" s="1"/>
  <c r="D15" i="1"/>
  <c r="D11" i="1"/>
  <c r="K11" i="1"/>
  <c r="G11" i="1" s="1"/>
  <c r="H11" i="1" s="1"/>
  <c r="I11" i="1"/>
  <c r="J11" i="1" s="1"/>
  <c r="N18" i="1"/>
  <c r="I18" i="1"/>
  <c r="J18" i="1" s="1"/>
  <c r="K18" i="1"/>
  <c r="N12" i="1"/>
  <c r="I12" i="1"/>
  <c r="J12" i="1" s="1"/>
  <c r="K12" i="1"/>
  <c r="F14" i="1"/>
  <c r="F17" i="1"/>
  <c r="F16" i="1"/>
  <c r="F19" i="1"/>
  <c r="L14" i="1"/>
  <c r="G14" i="1"/>
  <c r="H14" i="1" s="1"/>
  <c r="L20" i="1"/>
  <c r="G20" i="1"/>
  <c r="H20" i="1" s="1"/>
  <c r="L19" i="1"/>
  <c r="G19" i="1"/>
  <c r="H19" i="1" s="1"/>
  <c r="F13" i="1"/>
  <c r="G16" i="1"/>
  <c r="H16" i="1" s="1"/>
  <c r="L16" i="1"/>
  <c r="F12" i="1"/>
  <c r="D12" i="1"/>
  <c r="G13" i="1"/>
  <c r="H13" i="1" s="1"/>
  <c r="L13" i="1"/>
  <c r="G17" i="1"/>
  <c r="H17" i="1" s="1"/>
  <c r="L17" i="1"/>
  <c r="D18" i="1"/>
  <c r="F18" i="1"/>
  <c r="D20" i="1"/>
  <c r="F20" i="1"/>
  <c r="L11" i="1"/>
  <c r="G10" i="1"/>
  <c r="H10" i="1" s="1"/>
  <c r="L10" i="1"/>
  <c r="G9" i="1"/>
  <c r="H9" i="1" s="1"/>
  <c r="F9" i="1"/>
  <c r="A9" i="1" l="1"/>
  <c r="AI17" i="1"/>
  <c r="A17" i="1" s="1"/>
  <c r="AI13" i="1"/>
  <c r="A13" i="1" s="1"/>
  <c r="B12" i="1"/>
  <c r="AI20" i="1"/>
  <c r="A20" i="1" s="1"/>
  <c r="AI14" i="1"/>
  <c r="A14" i="1" s="1"/>
  <c r="B18" i="1"/>
  <c r="AI16" i="1"/>
  <c r="A16" i="1" s="1"/>
  <c r="AI10" i="1"/>
  <c r="A10" i="1" s="1"/>
  <c r="AI11" i="1"/>
  <c r="AI19" i="1"/>
  <c r="A19" i="1" s="1"/>
  <c r="L15" i="1"/>
  <c r="F11" i="1"/>
  <c r="A11" i="1" s="1"/>
  <c r="F15" i="1"/>
  <c r="G12" i="1"/>
  <c r="H12" i="1" s="1"/>
  <c r="L12" i="1"/>
  <c r="G18" i="1"/>
  <c r="H18" i="1" s="1"/>
  <c r="L18" i="1"/>
  <c r="AI15" i="1" l="1"/>
  <c r="A15" i="1" s="1"/>
  <c r="AI18" i="1"/>
  <c r="A18" i="1" s="1"/>
  <c r="AI12" i="1"/>
  <c r="A12" i="1" s="1"/>
</calcChain>
</file>

<file path=xl/sharedStrings.xml><?xml version="1.0" encoding="utf-8"?>
<sst xmlns="http://schemas.openxmlformats.org/spreadsheetml/2006/main" count="219" uniqueCount="112">
  <si>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1"/>
  </si>
  <si>
    <t>会社名</t>
  </si>
  <si>
    <t>貨物搬入先</t>
    <rPh sb="0" eb="2">
      <t>カモツ</t>
    </rPh>
    <rPh sb="2" eb="4">
      <t>ハンニュウ</t>
    </rPh>
    <rPh sb="4" eb="5">
      <t>サキ</t>
    </rPh>
    <phoneticPr fontId="11"/>
  </si>
  <si>
    <t>0 DAYS</t>
    <phoneticPr fontId="11"/>
  </si>
  <si>
    <t>SHA</t>
    <phoneticPr fontId="11"/>
  </si>
  <si>
    <t>OSA</t>
    <phoneticPr fontId="11"/>
  </si>
  <si>
    <t>OSA</t>
    <phoneticPr fontId="1"/>
  </si>
  <si>
    <t>ETA</t>
    <phoneticPr fontId="11"/>
  </si>
  <si>
    <t>ETD</t>
    <phoneticPr fontId="1"/>
  </si>
  <si>
    <t>ETA</t>
    <phoneticPr fontId="1"/>
  </si>
  <si>
    <t>CFS CUT</t>
    <phoneticPr fontId="1"/>
  </si>
  <si>
    <t>VOY</t>
  </si>
  <si>
    <t>VESSEL</t>
    <phoneticPr fontId="1"/>
  </si>
  <si>
    <t xml:space="preserve">UPDATED :  </t>
    <phoneticPr fontId="8"/>
  </si>
  <si>
    <t>連絡先：大阪海運
TEL：06-7730-1075/FAX：06-7730-1088</t>
    <rPh sb="0" eb="3">
      <t>レンラクサキ</t>
    </rPh>
    <phoneticPr fontId="1"/>
  </si>
  <si>
    <t>㈱辰巳商會 
南港NO.1 H.W.</t>
    <phoneticPr fontId="1"/>
  </si>
  <si>
    <t>大阪市住之江区南港東7-1-24</t>
    <phoneticPr fontId="1"/>
  </si>
  <si>
    <t>TEL:06-6612-3153 　FAX:06-6612-6256</t>
    <phoneticPr fontId="1"/>
  </si>
  <si>
    <t>㈱カンロジ 
摩耶2号上屋</t>
    <phoneticPr fontId="1"/>
  </si>
  <si>
    <t>神戸市灘区摩耶埠頭</t>
    <phoneticPr fontId="1"/>
  </si>
  <si>
    <t>TEL:078-801-2458 　FAX:078-871-5240</t>
    <phoneticPr fontId="1"/>
  </si>
  <si>
    <t>NACCS: 4IW62</t>
    <phoneticPr fontId="1"/>
  </si>
  <si>
    <t>NACCS: 3DW30</t>
    <phoneticPr fontId="1"/>
  </si>
  <si>
    <t>KOB</t>
    <phoneticPr fontId="1"/>
  </si>
  <si>
    <t>　　　　　　　　SHANGHAI SCHEDULE - 関西</t>
    <rPh sb="28" eb="30">
      <t>カンサイ</t>
    </rPh>
    <phoneticPr fontId="11"/>
  </si>
  <si>
    <t>From Osaka / Kobe</t>
    <phoneticPr fontId="1"/>
  </si>
  <si>
    <t>大阪  CFS</t>
    <rPh sb="0" eb="2">
      <t>オオサカ</t>
    </rPh>
    <phoneticPr fontId="1"/>
  </si>
  <si>
    <t>神戸  CFS</t>
    <rPh sb="0" eb="2">
      <t>コウベ</t>
    </rPh>
    <phoneticPr fontId="1"/>
  </si>
  <si>
    <t>N</t>
    <phoneticPr fontId="1"/>
  </si>
  <si>
    <t>2-3 DAYS</t>
    <phoneticPr fontId="1"/>
  </si>
  <si>
    <t>SHUN DA</t>
  </si>
  <si>
    <t>MILD SONATA</t>
  </si>
  <si>
    <t>GLORY SHENGDONG</t>
  </si>
  <si>
    <t>GLORY GUANGZHOU</t>
  </si>
  <si>
    <t>旧</t>
    <rPh sb="0" eb="1">
      <t>キュウ</t>
    </rPh>
    <phoneticPr fontId="34"/>
  </si>
  <si>
    <t>最終</t>
    <rPh sb="0" eb="2">
      <t>サイシュウ</t>
    </rPh>
    <phoneticPr fontId="34"/>
  </si>
  <si>
    <t>2627W</t>
  </si>
  <si>
    <t xml:space="preserve">GLORY SHENGDONG </t>
  </si>
  <si>
    <t>2628W</t>
  </si>
  <si>
    <t>2629W</t>
  </si>
  <si>
    <t>2630W</t>
  </si>
  <si>
    <t>2631W</t>
  </si>
  <si>
    <t>★SHUN DA</t>
    <phoneticPr fontId="1"/>
  </si>
  <si>
    <t>★MILD SONATA</t>
    <phoneticPr fontId="1"/>
  </si>
  <si>
    <t>7/3</t>
  </si>
  <si>
    <t>7/7</t>
  </si>
  <si>
    <t>7/9</t>
  </si>
  <si>
    <t>7/6</t>
  </si>
  <si>
    <t>7/8</t>
  </si>
  <si>
    <t>7/11</t>
  </si>
  <si>
    <t>7/10</t>
  </si>
  <si>
    <t>7/12</t>
  </si>
  <si>
    <t>7/14</t>
  </si>
  <si>
    <t>7/16</t>
  </si>
  <si>
    <t>7/13</t>
  </si>
  <si>
    <t>7/15</t>
  </si>
  <si>
    <t>7/18</t>
  </si>
  <si>
    <t>7/17</t>
  </si>
  <si>
    <t>7/19</t>
  </si>
  <si>
    <t>7/21</t>
  </si>
  <si>
    <t>7/23</t>
  </si>
  <si>
    <t>7/22</t>
  </si>
  <si>
    <t>7/25</t>
  </si>
  <si>
    <t>7/24</t>
  </si>
  <si>
    <t>7/26</t>
  </si>
  <si>
    <t>7/28</t>
  </si>
  <si>
    <t>7/30</t>
  </si>
  <si>
    <t>7/27</t>
  </si>
  <si>
    <t>7/29</t>
  </si>
  <si>
    <t>8/1</t>
  </si>
  <si>
    <t>7/31</t>
  </si>
  <si>
    <t>8/2</t>
  </si>
  <si>
    <t>8/4</t>
  </si>
  <si>
    <t>8/6</t>
  </si>
  <si>
    <t>8/3</t>
  </si>
  <si>
    <t>8/5</t>
  </si>
  <si>
    <t>8/8</t>
  </si>
  <si>
    <t>2632W</t>
  </si>
  <si>
    <t>8/7</t>
  </si>
  <si>
    <t>8/9</t>
  </si>
  <si>
    <t>8/11</t>
  </si>
  <si>
    <t>8/13</t>
  </si>
  <si>
    <t>2633W</t>
  </si>
  <si>
    <t>8/12</t>
  </si>
  <si>
    <t>8/14</t>
  </si>
  <si>
    <t>8/16</t>
  </si>
  <si>
    <t>8/18</t>
  </si>
  <si>
    <t>8/20</t>
  </si>
  <si>
    <t>8/17</t>
  </si>
  <si>
    <t>8/19</t>
  </si>
  <si>
    <t>8/22</t>
  </si>
  <si>
    <t>2634W</t>
  </si>
  <si>
    <t>8/21</t>
  </si>
  <si>
    <t>8/23</t>
  </si>
  <si>
    <t>8/25</t>
  </si>
  <si>
    <t>8/27</t>
  </si>
  <si>
    <t>8/24</t>
  </si>
  <si>
    <t>8/26</t>
  </si>
  <si>
    <t>8/29</t>
  </si>
  <si>
    <t>2635W</t>
  </si>
  <si>
    <t>8/28</t>
  </si>
  <si>
    <t>8/30</t>
  </si>
  <si>
    <t>9/1</t>
  </si>
  <si>
    <t>9/3</t>
  </si>
  <si>
    <t>8/31</t>
  </si>
  <si>
    <t>9/2</t>
  </si>
  <si>
    <t>9/5</t>
  </si>
  <si>
    <t>2636W</t>
  </si>
  <si>
    <t>9/4</t>
  </si>
  <si>
    <t>9/6</t>
  </si>
  <si>
    <t>AN DA</t>
    <phoneticPr fontId="1"/>
  </si>
  <si>
    <t>NO SERVICE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</si>
</sst>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8" formatCode="&quot;¥&quot;#,##0.00;[Red]&quot;¥&quot;\-#,##0.00"/>
    <numFmt numFmtId="176" formatCode="m/d;@"/>
    <numFmt numFmtId="177" formatCode="General\ d\Ayys"/>
    <numFmt numFmtId="178" formatCode="\ d\Ayys"/>
    <numFmt numFmtId="179" formatCode="yyyy/m/d;@"/>
    <numFmt numFmtId="180" formatCode="\$#,##0\ ;\(\$#,##0\)"/>
    <numFmt numFmtId="181" formatCode="&quot;VND&quot;#,##0_);[Red]\(&quot;VND&quot;#,##0\)"/>
    <numFmt numFmtId="182" formatCode="&quot;¥&quot;#,##0;[Red]&quot;¥&quot;&quot;¥&quot;\-#,##0"/>
    <numFmt numFmtId="183" formatCode="&quot;¥&quot;#,##0.00;[Red]&quot;¥&quot;&quot;¥&quot;&quot;¥&quot;&quot;¥&quot;&quot;¥&quot;&quot;¥&quot;\-#,##0.00"/>
    <numFmt numFmtId="186" formatCode="mm/dd"/>
    <numFmt numFmtId="187" formatCode="&quot;07/&quot;00&quot;-&quot;00"/>
    <numFmt numFmtId="188" formatCode="&quot;07/&quot;00"/>
  </numFmts>
  <fonts count="3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20"/>
      <color theme="1"/>
      <name val="Meiryo UI"/>
      <family val="3"/>
      <charset val="128"/>
    </font>
    <font>
      <sz val="20"/>
      <name val="Meiryo UI"/>
      <family val="3"/>
      <charset val="128"/>
    </font>
    <font>
      <sz val="24"/>
      <name val="Meiryo UI"/>
      <family val="3"/>
      <charset val="128"/>
    </font>
    <font>
      <i/>
      <sz val="12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6"/>
      <name val="ＭＳ Ｐゴシック"/>
      <family val="3"/>
      <charset val="128"/>
    </font>
    <font>
      <b/>
      <sz val="26"/>
      <name val="Meiryo UI"/>
      <family val="3"/>
      <charset val="128"/>
    </font>
    <font>
      <sz val="16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b/>
      <sz val="60"/>
      <color indexed="9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24"/>
      <color theme="1"/>
      <name val="Meiryo UI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9"/>
      <name val="ＭＳ ゴシック"/>
      <family val="3"/>
      <charset val="128"/>
    </font>
    <font>
      <sz val="6"/>
      <name val="Segoe UI"/>
      <family val="2"/>
      <charset val="128"/>
    </font>
    <font>
      <sz val="11"/>
      <name val="Calibri"/>
      <family val="2"/>
    </font>
    <font>
      <sz val="11"/>
      <color theme="1"/>
      <name val="Meiryo UI"/>
      <family val="3"/>
      <charset val="128"/>
    </font>
    <font>
      <b/>
      <sz val="24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2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9" fillId="0" borderId="0"/>
    <xf numFmtId="0" fontId="21" fillId="0" borderId="0">
      <alignment vertical="center"/>
    </xf>
    <xf numFmtId="3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81" fontId="27" fillId="0" borderId="0"/>
    <xf numFmtId="0" fontId="22" fillId="0" borderId="13" applyNumberFormat="0" applyFont="0" applyFill="0" applyAlignment="0" applyProtection="0"/>
    <xf numFmtId="16" fontId="28" fillId="0" borderId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0" fontId="22" fillId="0" borderId="0" applyFont="0" applyFill="0" applyBorder="0" applyAlignment="0" applyProtection="0"/>
    <xf numFmtId="0" fontId="30" fillId="0" borderId="0"/>
    <xf numFmtId="182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8" fontId="31" fillId="0" borderId="0" applyFont="0" applyFill="0" applyBorder="0" applyAlignment="0" applyProtection="0"/>
    <xf numFmtId="6" fontId="31" fillId="0" borderId="0" applyFont="0" applyFill="0" applyBorder="0" applyAlignment="0" applyProtection="0"/>
    <xf numFmtId="0" fontId="32" fillId="0" borderId="0"/>
    <xf numFmtId="0" fontId="2" fillId="0" borderId="0"/>
    <xf numFmtId="0" fontId="35" fillId="0" borderId="0"/>
  </cellStyleXfs>
  <cellXfs count="158">
    <xf numFmtId="0" fontId="0" fillId="0" borderId="0" xfId="0">
      <alignment vertical="center"/>
    </xf>
    <xf numFmtId="0" fontId="3" fillId="0" borderId="0" xfId="1" applyFont="1" applyAlignment="1"/>
    <xf numFmtId="0" fontId="3" fillId="0" borderId="0" xfId="1" applyFont="1" applyFill="1" applyAlignment="1"/>
    <xf numFmtId="0" fontId="5" fillId="0" borderId="1" xfId="1" applyFont="1" applyBorder="1" applyAlignment="1">
      <alignment horizontal="right" vertical="center"/>
    </xf>
    <xf numFmtId="0" fontId="6" fillId="0" borderId="2" xfId="1" applyFont="1" applyBorder="1" applyAlignment="1"/>
    <xf numFmtId="0" fontId="5" fillId="0" borderId="2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13" fillId="0" borderId="0" xfId="1" applyFont="1" applyAlignment="1"/>
    <xf numFmtId="0" fontId="13" fillId="0" borderId="0" xfId="1" applyFont="1" applyFill="1" applyAlignment="1"/>
    <xf numFmtId="0" fontId="4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left" vertical="center"/>
    </xf>
    <xf numFmtId="0" fontId="14" fillId="0" borderId="0" xfId="1" applyFont="1" applyFill="1" applyAlignment="1"/>
    <xf numFmtId="0" fontId="15" fillId="0" borderId="0" xfId="1" applyFont="1" applyFill="1" applyAlignment="1">
      <alignment vertical="center"/>
    </xf>
    <xf numFmtId="0" fontId="15" fillId="3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7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0" xfId="1" applyFont="1" applyBorder="1" applyAlignment="1"/>
    <xf numFmtId="0" fontId="5" fillId="0" borderId="6" xfId="1" applyFont="1" applyBorder="1" applyAlignment="1">
      <alignment horizontal="right" vertical="center"/>
    </xf>
    <xf numFmtId="0" fontId="17" fillId="3" borderId="0" xfId="1" applyFont="1" applyFill="1" applyAlignment="1">
      <alignment horizontal="left" vertical="center"/>
    </xf>
    <xf numFmtId="179" fontId="6" fillId="0" borderId="0" xfId="1" applyNumberFormat="1" applyFont="1" applyFill="1" applyBorder="1" applyAlignment="1">
      <alignment horizontal="center" vertical="center"/>
    </xf>
    <xf numFmtId="179" fontId="6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178" fontId="6" fillId="2" borderId="22" xfId="1" applyNumberFormat="1" applyFont="1" applyFill="1" applyBorder="1" applyAlignment="1">
      <alignment horizontal="center" vertical="center"/>
    </xf>
    <xf numFmtId="0" fontId="7" fillId="0" borderId="19" xfId="1" applyFont="1" applyBorder="1" applyAlignment="1">
      <alignment horizontal="left" vertical="center"/>
    </xf>
    <xf numFmtId="0" fontId="7" fillId="0" borderId="15" xfId="1" applyFont="1" applyBorder="1" applyAlignment="1">
      <alignment horizontal="center" vertical="center"/>
    </xf>
    <xf numFmtId="176" fontId="7" fillId="0" borderId="15" xfId="1" applyNumberFormat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6" xfId="1" applyFont="1" applyBorder="1" applyAlignment="1">
      <alignment horizontal="left" vertical="center"/>
    </xf>
    <xf numFmtId="0" fontId="7" fillId="0" borderId="27" xfId="1" applyFont="1" applyBorder="1" applyAlignment="1">
      <alignment horizontal="center" vertical="center"/>
    </xf>
    <xf numFmtId="176" fontId="7" fillId="0" borderId="27" xfId="1" applyNumberFormat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3" fillId="0" borderId="0" xfId="1" applyFont="1" applyBorder="1" applyAlignment="1"/>
    <xf numFmtId="176" fontId="7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49" fontId="7" fillId="0" borderId="27" xfId="1" applyNumberFormat="1" applyFont="1" applyBorder="1" applyAlignment="1">
      <alignment horizontal="center" vertical="center"/>
    </xf>
    <xf numFmtId="0" fontId="36" fillId="0" borderId="74" xfId="31" applyFont="1" applyBorder="1" applyAlignment="1">
      <alignment horizontal="left" vertical="center"/>
    </xf>
    <xf numFmtId="0" fontId="4" fillId="0" borderId="0" xfId="1" applyFont="1" applyAlignment="1">
      <alignment vertical="center"/>
    </xf>
    <xf numFmtId="49" fontId="7" fillId="0" borderId="15" xfId="1" applyNumberFormat="1" applyFont="1" applyBorder="1" applyAlignment="1">
      <alignment horizontal="center" vertical="center"/>
    </xf>
    <xf numFmtId="0" fontId="36" fillId="0" borderId="75" xfId="31" applyFont="1" applyBorder="1" applyAlignment="1">
      <alignment horizontal="left" vertical="center"/>
    </xf>
    <xf numFmtId="176" fontId="37" fillId="0" borderId="15" xfId="1" applyNumberFormat="1" applyFont="1" applyBorder="1" applyAlignment="1">
      <alignment horizontal="center" vertical="center"/>
    </xf>
    <xf numFmtId="0" fontId="37" fillId="0" borderId="15" xfId="1" applyFont="1" applyBorder="1" applyAlignment="1">
      <alignment horizontal="center" vertical="center"/>
    </xf>
    <xf numFmtId="49" fontId="33" fillId="4" borderId="31" xfId="30" applyNumberFormat="1" applyFont="1" applyFill="1" applyBorder="1" applyAlignment="1" applyProtection="1">
      <alignment horizontal="left" vertical="center"/>
      <protection locked="0"/>
    </xf>
    <xf numFmtId="49" fontId="33" fillId="0" borderId="48" xfId="30" applyNumberFormat="1" applyFont="1" applyBorder="1" applyAlignment="1" applyProtection="1">
      <alignment horizontal="center" vertical="center"/>
      <protection locked="0"/>
    </xf>
    <xf numFmtId="49" fontId="33" fillId="0" borderId="46" xfId="30" applyNumberFormat="1" applyFont="1" applyBorder="1" applyAlignment="1" applyProtection="1">
      <alignment horizontal="center" vertical="center"/>
      <protection locked="0"/>
    </xf>
    <xf numFmtId="49" fontId="33" fillId="4" borderId="59" xfId="30" applyNumberFormat="1" applyFont="1" applyFill="1" applyBorder="1" applyAlignment="1" applyProtection="1">
      <alignment horizontal="right" vertical="center"/>
      <protection locked="0"/>
    </xf>
    <xf numFmtId="49" fontId="33" fillId="4" borderId="41" xfId="30" applyNumberFormat="1" applyFont="1" applyFill="1" applyBorder="1" applyAlignment="1" applyProtection="1">
      <alignment horizontal="right" vertical="center"/>
      <protection locked="0"/>
    </xf>
    <xf numFmtId="49" fontId="33" fillId="4" borderId="58" xfId="30" applyNumberFormat="1" applyFont="1" applyFill="1" applyBorder="1" applyAlignment="1" applyProtection="1">
      <alignment horizontal="right" vertical="center"/>
      <protection locked="0"/>
    </xf>
    <xf numFmtId="49" fontId="33" fillId="4" borderId="40" xfId="30" applyNumberFormat="1" applyFont="1" applyFill="1" applyBorder="1" applyAlignment="1" applyProtection="1">
      <alignment horizontal="left" vertical="center"/>
      <protection locked="0"/>
    </xf>
    <xf numFmtId="186" fontId="33" fillId="0" borderId="53" xfId="30" applyNumberFormat="1" applyFont="1" applyBorder="1" applyAlignment="1" applyProtection="1">
      <alignment horizontal="center" vertical="center"/>
      <protection locked="0"/>
    </xf>
    <xf numFmtId="49" fontId="33" fillId="0" borderId="54" xfId="30" applyNumberFormat="1" applyFont="1" applyBorder="1" applyAlignment="1" applyProtection="1">
      <alignment horizontal="center" vertical="center"/>
      <protection locked="0"/>
    </xf>
    <xf numFmtId="186" fontId="33" fillId="0" borderId="37" xfId="30" applyNumberFormat="1" applyFont="1" applyBorder="1" applyAlignment="1" applyProtection="1">
      <alignment horizontal="center" vertical="center"/>
      <protection locked="0"/>
    </xf>
    <xf numFmtId="49" fontId="33" fillId="0" borderId="38" xfId="30" applyNumberFormat="1" applyFont="1" applyBorder="1" applyAlignment="1" applyProtection="1">
      <alignment horizontal="center" vertical="center"/>
      <protection locked="0"/>
    </xf>
    <xf numFmtId="186" fontId="33" fillId="0" borderId="34" xfId="30" applyNumberFormat="1" applyFont="1" applyBorder="1" applyAlignment="1" applyProtection="1">
      <alignment horizontal="center" vertical="center"/>
      <protection locked="0"/>
    </xf>
    <xf numFmtId="49" fontId="33" fillId="0" borderId="32" xfId="30" applyNumberFormat="1" applyFont="1" applyBorder="1" applyAlignment="1" applyProtection="1">
      <alignment horizontal="center" vertical="center"/>
      <protection locked="0"/>
    </xf>
    <xf numFmtId="186" fontId="33" fillId="0" borderId="45" xfId="30" applyNumberFormat="1" applyFont="1" applyBorder="1" applyAlignment="1" applyProtection="1">
      <alignment horizontal="center" vertical="center"/>
      <protection locked="0"/>
    </xf>
    <xf numFmtId="49" fontId="33" fillId="0" borderId="31" xfId="30" applyNumberFormat="1" applyFont="1" applyBorder="1" applyAlignment="1" applyProtection="1">
      <alignment horizontal="left" vertical="center"/>
      <protection locked="0"/>
    </xf>
    <xf numFmtId="49" fontId="33" fillId="0" borderId="41" xfId="30" applyNumberFormat="1" applyFont="1" applyBorder="1" applyAlignment="1" applyProtection="1">
      <alignment horizontal="right" vertical="center"/>
      <protection locked="0"/>
    </xf>
    <xf numFmtId="186" fontId="33" fillId="0" borderId="43" xfId="30" applyNumberFormat="1" applyFont="1" applyBorder="1" applyAlignment="1" applyProtection="1">
      <alignment horizontal="center" vertical="center"/>
      <protection locked="0"/>
    </xf>
    <xf numFmtId="49" fontId="33" fillId="0" borderId="44" xfId="30" applyNumberFormat="1" applyFont="1" applyBorder="1" applyAlignment="1" applyProtection="1">
      <alignment horizontal="center" vertical="center"/>
      <protection locked="0"/>
    </xf>
    <xf numFmtId="49" fontId="33" fillId="0" borderId="50" xfId="30" applyNumberFormat="1" applyFont="1" applyBorder="1" applyAlignment="1" applyProtection="1">
      <alignment horizontal="right" vertical="center"/>
      <protection locked="0"/>
    </xf>
    <xf numFmtId="186" fontId="33" fillId="0" borderId="47" xfId="30" applyNumberFormat="1" applyFont="1" applyBorder="1" applyAlignment="1" applyProtection="1">
      <alignment horizontal="center" vertical="center"/>
      <protection locked="0"/>
    </xf>
    <xf numFmtId="49" fontId="33" fillId="0" borderId="51" xfId="30" applyNumberFormat="1" applyFont="1" applyBorder="1" applyAlignment="1" applyProtection="1">
      <alignment horizontal="left" vertical="center"/>
      <protection locked="0"/>
    </xf>
    <xf numFmtId="49" fontId="33" fillId="0" borderId="49" xfId="30" applyNumberFormat="1" applyFont="1" applyBorder="1" applyAlignment="1" applyProtection="1">
      <alignment horizontal="right" vertical="center"/>
      <protection locked="0"/>
    </xf>
    <xf numFmtId="49" fontId="33" fillId="0" borderId="60" xfId="30" applyNumberFormat="1" applyFont="1" applyBorder="1" applyAlignment="1" applyProtection="1">
      <alignment horizontal="right" vertical="center"/>
      <protection locked="0"/>
    </xf>
    <xf numFmtId="186" fontId="33" fillId="0" borderId="56" xfId="30" applyNumberFormat="1" applyFont="1" applyBorder="1" applyAlignment="1" applyProtection="1">
      <alignment horizontal="center" vertical="center"/>
      <protection locked="0"/>
    </xf>
    <xf numFmtId="49" fontId="33" fillId="0" borderId="57" xfId="30" applyNumberFormat="1" applyFont="1" applyBorder="1" applyAlignment="1" applyProtection="1">
      <alignment horizontal="center" vertical="center"/>
      <protection locked="0"/>
    </xf>
    <xf numFmtId="186" fontId="33" fillId="0" borderId="62" xfId="30" applyNumberFormat="1" applyFont="1" applyBorder="1" applyAlignment="1" applyProtection="1">
      <alignment horizontal="center" vertical="center"/>
      <protection locked="0"/>
    </xf>
    <xf numFmtId="49" fontId="33" fillId="0" borderId="63" xfId="30" applyNumberFormat="1" applyFont="1" applyBorder="1" applyAlignment="1" applyProtection="1">
      <alignment horizontal="center" vertical="center"/>
      <protection locked="0"/>
    </xf>
    <xf numFmtId="49" fontId="33" fillId="0" borderId="71" xfId="30" applyNumberFormat="1" applyFont="1" applyBorder="1" applyAlignment="1" applyProtection="1">
      <alignment horizontal="center" vertical="center"/>
      <protection locked="0"/>
    </xf>
    <xf numFmtId="49" fontId="33" fillId="0" borderId="70" xfId="30" applyNumberFormat="1" applyFont="1" applyBorder="1" applyAlignment="1" applyProtection="1">
      <alignment horizontal="center" vertical="center"/>
      <protection locked="0"/>
    </xf>
    <xf numFmtId="186" fontId="33" fillId="0" borderId="66" xfId="30" applyNumberFormat="1" applyFont="1" applyBorder="1" applyAlignment="1" applyProtection="1">
      <alignment horizontal="center" vertical="center"/>
      <protection locked="0"/>
    </xf>
    <xf numFmtId="49" fontId="33" fillId="0" borderId="67" xfId="30" applyNumberFormat="1" applyFont="1" applyBorder="1" applyAlignment="1" applyProtection="1">
      <alignment horizontal="center" vertical="center"/>
      <protection locked="0"/>
    </xf>
    <xf numFmtId="49" fontId="33" fillId="4" borderId="39" xfId="30" applyNumberFormat="1" applyFont="1" applyFill="1" applyBorder="1" applyAlignment="1" applyProtection="1">
      <alignment horizontal="left" vertical="center"/>
      <protection locked="0"/>
    </xf>
    <xf numFmtId="49" fontId="33" fillId="4" borderId="69" xfId="30" applyNumberFormat="1" applyFont="1" applyFill="1" applyBorder="1" applyAlignment="1" applyProtection="1">
      <alignment horizontal="left" vertical="center"/>
      <protection locked="0"/>
    </xf>
    <xf numFmtId="49" fontId="33" fillId="0" borderId="40" xfId="30" applyNumberFormat="1" applyFont="1" applyBorder="1" applyAlignment="1" applyProtection="1">
      <alignment horizontal="left" vertical="center"/>
      <protection locked="0"/>
    </xf>
    <xf numFmtId="187" fontId="33" fillId="4" borderId="42" xfId="30" quotePrefix="1" applyNumberFormat="1" applyFont="1" applyFill="1" applyBorder="1" applyAlignment="1" applyProtection="1">
      <alignment horizontal="center" vertical="center"/>
      <protection locked="0"/>
    </xf>
    <xf numFmtId="187" fontId="33" fillId="4" borderId="64" xfId="30" quotePrefix="1" applyNumberFormat="1" applyFont="1" applyFill="1" applyBorder="1" applyAlignment="1" applyProtection="1">
      <alignment horizontal="center" vertical="center"/>
      <protection locked="0"/>
    </xf>
    <xf numFmtId="188" fontId="33" fillId="4" borderId="65" xfId="30" quotePrefix="1" applyNumberFormat="1" applyFont="1" applyFill="1" applyBorder="1" applyAlignment="1" applyProtection="1">
      <alignment horizontal="center" vertical="center"/>
      <protection locked="0"/>
    </xf>
    <xf numFmtId="49" fontId="33" fillId="0" borderId="59" xfId="30" applyNumberFormat="1" applyFont="1" applyBorder="1" applyAlignment="1" applyProtection="1">
      <alignment horizontal="right" vertical="center"/>
      <protection locked="0"/>
    </xf>
    <xf numFmtId="187" fontId="33" fillId="0" borderId="76" xfId="30" quotePrefix="1" applyNumberFormat="1" applyFont="1" applyBorder="1" applyAlignment="1" applyProtection="1">
      <alignment horizontal="center" vertical="center"/>
      <protection locked="0"/>
    </xf>
    <xf numFmtId="187" fontId="33" fillId="0" borderId="7" xfId="30" quotePrefix="1" applyNumberFormat="1" applyFont="1" applyBorder="1" applyAlignment="1" applyProtection="1">
      <alignment horizontal="center" vertical="center"/>
      <protection locked="0"/>
    </xf>
    <xf numFmtId="187" fontId="33" fillId="0" borderId="55" xfId="30" quotePrefix="1" applyNumberFormat="1" applyFont="1" applyBorder="1" applyAlignment="1" applyProtection="1">
      <alignment horizontal="center" vertical="center"/>
      <protection locked="0"/>
    </xf>
    <xf numFmtId="187" fontId="33" fillId="0" borderId="52" xfId="30" quotePrefix="1" applyNumberFormat="1" applyFont="1" applyBorder="1" applyAlignment="1" applyProtection="1">
      <alignment horizontal="center" vertical="center"/>
      <protection locked="0"/>
    </xf>
    <xf numFmtId="187" fontId="33" fillId="0" borderId="42" xfId="30" quotePrefix="1" applyNumberFormat="1" applyFont="1" applyBorder="1" applyAlignment="1" applyProtection="1">
      <alignment horizontal="center" vertical="center"/>
      <protection locked="0"/>
    </xf>
    <xf numFmtId="187" fontId="33" fillId="0" borderId="61" xfId="30" quotePrefix="1" applyNumberFormat="1" applyFont="1" applyBorder="1" applyAlignment="1" applyProtection="1">
      <alignment horizontal="center" vertical="center"/>
      <protection locked="0"/>
    </xf>
    <xf numFmtId="187" fontId="33" fillId="4" borderId="35" xfId="30" quotePrefix="1" applyNumberFormat="1" applyFont="1" applyFill="1" applyBorder="1" applyAlignment="1" applyProtection="1">
      <alignment horizontal="center" vertical="center"/>
      <protection locked="0"/>
    </xf>
    <xf numFmtId="187" fontId="33" fillId="0" borderId="16" xfId="30" quotePrefix="1" applyNumberFormat="1" applyFont="1" applyBorder="1" applyAlignment="1" applyProtection="1">
      <alignment horizontal="center" vertical="center"/>
      <protection locked="0"/>
    </xf>
    <xf numFmtId="187" fontId="33" fillId="4" borderId="52" xfId="30" quotePrefix="1" applyNumberFormat="1" applyFont="1" applyFill="1" applyBorder="1" applyAlignment="1" applyProtection="1">
      <alignment horizontal="center" vertical="center"/>
      <protection locked="0"/>
    </xf>
    <xf numFmtId="188" fontId="33" fillId="0" borderId="36" xfId="30" quotePrefix="1" applyNumberFormat="1" applyFont="1" applyBorder="1" applyAlignment="1" applyProtection="1">
      <alignment horizontal="center" vertical="center"/>
      <protection locked="0"/>
    </xf>
    <xf numFmtId="188" fontId="33" fillId="0" borderId="33" xfId="30" quotePrefix="1" applyNumberFormat="1" applyFont="1" applyBorder="1" applyAlignment="1" applyProtection="1">
      <alignment horizontal="center" vertical="center"/>
      <protection locked="0"/>
    </xf>
    <xf numFmtId="188" fontId="33" fillId="0" borderId="23" xfId="30" quotePrefix="1" applyNumberFormat="1" applyFont="1" applyBorder="1" applyAlignment="1" applyProtection="1">
      <alignment horizontal="center" vertical="center"/>
      <protection locked="0"/>
    </xf>
    <xf numFmtId="188" fontId="33" fillId="0" borderId="18" xfId="30" quotePrefix="1" applyNumberFormat="1" applyFont="1" applyBorder="1" applyAlignment="1" applyProtection="1">
      <alignment horizontal="center" vertical="center"/>
      <protection locked="0"/>
    </xf>
    <xf numFmtId="188" fontId="33" fillId="0" borderId="20" xfId="30" quotePrefix="1" applyNumberFormat="1" applyFont="1" applyBorder="1" applyAlignment="1" applyProtection="1">
      <alignment horizontal="center" vertical="center"/>
      <protection locked="0"/>
    </xf>
    <xf numFmtId="188" fontId="33" fillId="0" borderId="28" xfId="30" quotePrefix="1" applyNumberFormat="1" applyFont="1" applyBorder="1" applyAlignment="1" applyProtection="1">
      <alignment horizontal="center" vertical="center"/>
      <protection locked="0"/>
    </xf>
    <xf numFmtId="188" fontId="33" fillId="4" borderId="18" xfId="30" quotePrefix="1" applyNumberFormat="1" applyFont="1" applyFill="1" applyBorder="1" applyAlignment="1" applyProtection="1">
      <alignment horizontal="center" vertical="center"/>
      <protection locked="0"/>
    </xf>
    <xf numFmtId="188" fontId="33" fillId="4" borderId="20" xfId="30" quotePrefix="1" applyNumberFormat="1" applyFont="1" applyFill="1" applyBorder="1" applyAlignment="1" applyProtection="1">
      <alignment horizontal="center" vertical="center"/>
      <protection locked="0"/>
    </xf>
    <xf numFmtId="188" fontId="33" fillId="4" borderId="36" xfId="30" quotePrefix="1" applyNumberFormat="1" applyFont="1" applyFill="1" applyBorder="1" applyAlignment="1" applyProtection="1">
      <alignment horizontal="center" vertical="center"/>
      <protection locked="0"/>
    </xf>
    <xf numFmtId="188" fontId="33" fillId="0" borderId="68" xfId="30" quotePrefix="1" applyNumberFormat="1" applyFont="1" applyBorder="1" applyAlignment="1" applyProtection="1">
      <alignment horizontal="center" vertical="center"/>
      <protection locked="0"/>
    </xf>
    <xf numFmtId="188" fontId="33" fillId="4" borderId="68" xfId="30" quotePrefix="1" applyNumberFormat="1" applyFont="1" applyFill="1" applyBorder="1" applyAlignment="1" applyProtection="1">
      <alignment horizontal="center" vertical="center"/>
      <protection locked="0"/>
    </xf>
    <xf numFmtId="188" fontId="33" fillId="0" borderId="73" xfId="30" quotePrefix="1" applyNumberFormat="1" applyFont="1" applyBorder="1" applyAlignment="1" applyProtection="1">
      <alignment horizontal="center" vertical="center"/>
      <protection locked="0"/>
    </xf>
    <xf numFmtId="188" fontId="33" fillId="4" borderId="72" xfId="30" quotePrefix="1" applyNumberFormat="1" applyFont="1" applyFill="1" applyBorder="1" applyAlignment="1" applyProtection="1">
      <alignment horizontal="center" vertical="center"/>
      <protection locked="0"/>
    </xf>
    <xf numFmtId="49" fontId="33" fillId="0" borderId="0" xfId="30" applyNumberFormat="1" applyFont="1" applyBorder="1" applyAlignment="1" applyProtection="1">
      <alignment horizontal="center" vertical="center"/>
      <protection locked="0"/>
    </xf>
    <xf numFmtId="49" fontId="33" fillId="0" borderId="2" xfId="30" applyNumberFormat="1" applyFont="1" applyBorder="1" applyAlignment="1" applyProtection="1">
      <alignment horizontal="center" vertical="center"/>
      <protection locked="0"/>
    </xf>
    <xf numFmtId="49" fontId="33" fillId="0" borderId="77" xfId="30" applyNumberFormat="1" applyFont="1" applyBorder="1" applyAlignment="1" applyProtection="1">
      <alignment horizontal="center" vertical="center"/>
      <protection locked="0"/>
    </xf>
    <xf numFmtId="49" fontId="33" fillId="0" borderId="78" xfId="30" applyNumberFormat="1" applyFont="1" applyBorder="1" applyAlignment="1" applyProtection="1">
      <alignment horizontal="center" vertical="center"/>
      <protection locked="0"/>
    </xf>
    <xf numFmtId="49" fontId="33" fillId="0" borderId="79" xfId="30" applyNumberFormat="1" applyFont="1" applyBorder="1" applyAlignment="1" applyProtection="1">
      <alignment horizontal="center" vertical="center"/>
      <protection locked="0"/>
    </xf>
    <xf numFmtId="49" fontId="33" fillId="0" borderId="80" xfId="30" applyNumberFormat="1" applyFont="1" applyBorder="1" applyAlignment="1" applyProtection="1">
      <alignment horizontal="center" vertical="center"/>
      <protection locked="0"/>
    </xf>
    <xf numFmtId="0" fontId="10" fillId="2" borderId="15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16" fillId="3" borderId="0" xfId="1" applyFont="1" applyFill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179" fontId="6" fillId="0" borderId="0" xfId="1" applyNumberFormat="1" applyFont="1" applyFill="1" applyBorder="1" applyAlignment="1">
      <alignment horizontal="center" vertical="center"/>
    </xf>
    <xf numFmtId="0" fontId="12" fillId="2" borderId="16" xfId="1" applyNumberFormat="1" applyFont="1" applyFill="1" applyBorder="1" applyAlignment="1">
      <alignment horizontal="center" vertical="center" wrapText="1"/>
    </xf>
    <xf numFmtId="0" fontId="12" fillId="2" borderId="19" xfId="1" applyNumberFormat="1" applyFont="1" applyFill="1" applyBorder="1" applyAlignment="1">
      <alignment horizontal="center" vertical="center" wrapText="1"/>
    </xf>
    <xf numFmtId="0" fontId="12" fillId="2" borderId="21" xfId="1" applyNumberFormat="1" applyFont="1" applyFill="1" applyBorder="1" applyAlignment="1">
      <alignment horizontal="center" vertical="center" wrapText="1"/>
    </xf>
    <xf numFmtId="0" fontId="12" fillId="2" borderId="17" xfId="1" applyNumberFormat="1" applyFont="1" applyFill="1" applyBorder="1" applyAlignment="1">
      <alignment horizontal="center" vertical="center"/>
    </xf>
    <xf numFmtId="0" fontId="12" fillId="2" borderId="15" xfId="1" applyNumberFormat="1" applyFont="1" applyFill="1" applyBorder="1" applyAlignment="1">
      <alignment horizontal="center" vertical="center"/>
    </xf>
    <xf numFmtId="0" fontId="12" fillId="2" borderId="22" xfId="1" applyNumberFormat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178" fontId="6" fillId="2" borderId="22" xfId="1" applyNumberFormat="1" applyFont="1" applyFill="1" applyBorder="1" applyAlignment="1">
      <alignment horizontal="center" vertical="center"/>
    </xf>
    <xf numFmtId="177" fontId="6" fillId="2" borderId="22" xfId="1" applyNumberFormat="1" applyFont="1" applyFill="1" applyBorder="1" applyAlignment="1">
      <alignment horizontal="center" vertical="center"/>
    </xf>
    <xf numFmtId="177" fontId="6" fillId="2" borderId="23" xfId="1" applyNumberFormat="1" applyFont="1" applyFill="1" applyBorder="1" applyAlignment="1">
      <alignment horizontal="center" vertical="center"/>
    </xf>
    <xf numFmtId="0" fontId="9" fillId="2" borderId="15" xfId="1" applyNumberFormat="1" applyFont="1" applyFill="1" applyBorder="1" applyAlignment="1">
      <alignment horizontal="center" vertical="center"/>
    </xf>
    <xf numFmtId="0" fontId="20" fillId="0" borderId="11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left" vertical="center"/>
    </xf>
    <xf numFmtId="49" fontId="7" fillId="0" borderId="17" xfId="1" applyNumberFormat="1" applyFont="1" applyBorder="1" applyAlignment="1">
      <alignment horizontal="center" vertical="center"/>
    </xf>
    <xf numFmtId="176" fontId="7" fillId="0" borderId="17" xfId="1" applyNumberFormat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5" borderId="19" xfId="1" applyFont="1" applyFill="1" applyBorder="1" applyAlignment="1">
      <alignment horizontal="left" vertical="center"/>
    </xf>
    <xf numFmtId="49" fontId="7" fillId="5" borderId="15" xfId="1" applyNumberFormat="1" applyFont="1" applyFill="1" applyBorder="1" applyAlignment="1">
      <alignment horizontal="center" vertical="center"/>
    </xf>
    <xf numFmtId="176" fontId="7" fillId="5" borderId="15" xfId="1" applyNumberFormat="1" applyFont="1" applyFill="1" applyBorder="1" applyAlignment="1">
      <alignment horizontal="center" vertical="center"/>
    </xf>
    <xf numFmtId="0" fontId="7" fillId="5" borderId="15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</cellXfs>
  <cellStyles count="32">
    <cellStyle name="Comma0" xfId="8" xr:uid="{00000000-0005-0000-0000-000000000000}"/>
    <cellStyle name="Currency0" xfId="9" xr:uid="{00000000-0005-0000-0000-000001000000}"/>
    <cellStyle name="Date" xfId="10" xr:uid="{00000000-0005-0000-0000-000002000000}"/>
    <cellStyle name="Fixed" xfId="11" xr:uid="{00000000-0005-0000-0000-000003000000}"/>
    <cellStyle name="Followed Hyperlink" xfId="12" xr:uid="{00000000-0005-0000-0000-000004000000}"/>
    <cellStyle name="Heading 1" xfId="13" xr:uid="{00000000-0005-0000-0000-000005000000}"/>
    <cellStyle name="Heading 2" xfId="14" xr:uid="{00000000-0005-0000-0000-000006000000}"/>
    <cellStyle name="Hyperlink" xfId="15" xr:uid="{00000000-0005-0000-0000-000007000000}"/>
    <cellStyle name="Normal - Style1" xfId="16" xr:uid="{00000000-0005-0000-0000-000008000000}"/>
    <cellStyle name="Total" xfId="17" xr:uid="{00000000-0005-0000-0000-000009000000}"/>
    <cellStyle name="一般_MONTHLY SCHEDULE" xfId="18" xr:uid="{00000000-0005-0000-0000-00000A000000}"/>
    <cellStyle name="똿뗦먛귟 [0.00]_PRODUCT DETAIL Q1" xfId="19" xr:uid="{00000000-0005-0000-0000-00000B000000}"/>
    <cellStyle name="똿뗦먛귟_PRODUCT DETAIL Q1" xfId="20" xr:uid="{00000000-0005-0000-0000-00000C000000}"/>
    <cellStyle name="標準" xfId="0" builtinId="0"/>
    <cellStyle name="標準 10" xfId="3" xr:uid="{00000000-0005-0000-0000-00000E000000}"/>
    <cellStyle name="標準 2" xfId="1" xr:uid="{00000000-0005-0000-0000-00000F000000}"/>
    <cellStyle name="標準 2 2" xfId="5" xr:uid="{00000000-0005-0000-0000-000010000000}"/>
    <cellStyle name="標準 29" xfId="31" xr:uid="{98EACF43-7115-4635-AA73-B8B9F98BBCDB}"/>
    <cellStyle name="標準 3" xfId="4" xr:uid="{00000000-0005-0000-0000-000011000000}"/>
    <cellStyle name="標準 4" xfId="6" xr:uid="{00000000-0005-0000-0000-000012000000}"/>
    <cellStyle name="標準 5" xfId="7" xr:uid="{00000000-0005-0000-0000-000013000000}"/>
    <cellStyle name="標準_HKG.MAR  " xfId="30" xr:uid="{7397D9EC-6C9E-45DE-ADBB-18F6BF57B5AF}"/>
    <cellStyle name="標準_Sheet1" xfId="2" xr:uid="{00000000-0005-0000-0000-000014000000}"/>
    <cellStyle name="믅됞 [0.00]_PRODUCT DETAIL Q1" xfId="21" xr:uid="{00000000-0005-0000-0000-000015000000}"/>
    <cellStyle name="믅됞_PRODUCT DETAIL Q1" xfId="22" xr:uid="{00000000-0005-0000-0000-000016000000}"/>
    <cellStyle name="백분율_HOBONG" xfId="23" xr:uid="{00000000-0005-0000-0000-000017000000}"/>
    <cellStyle name="뷭?_BOOKSHIP" xfId="24" xr:uid="{00000000-0005-0000-0000-000018000000}"/>
    <cellStyle name="콤마 [0]_1202" xfId="25" xr:uid="{00000000-0005-0000-0000-000019000000}"/>
    <cellStyle name="콤마_1202" xfId="26" xr:uid="{00000000-0005-0000-0000-00001A000000}"/>
    <cellStyle name="통화 [0]_1202" xfId="27" xr:uid="{00000000-0005-0000-0000-00001B000000}"/>
    <cellStyle name="통화_1202" xfId="28" xr:uid="{00000000-0005-0000-0000-00001C000000}"/>
    <cellStyle name="표준_(정보부문)월별인원계획" xfId="29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904874</xdr:colOff>
      <xdr:row>3</xdr:row>
      <xdr:rowOff>270903</xdr:rowOff>
    </xdr:from>
    <xdr:ext cx="2411558" cy="2123996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46062" y="2390216"/>
          <a:ext cx="2411558" cy="212399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7300" cy="1003810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10038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7300" cy="1018097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1018097"/>
        </a:xfrm>
        <a:prstGeom prst="rect">
          <a:avLst/>
        </a:prstGeom>
      </xdr:spPr>
    </xdr:pic>
    <xdr:clientData/>
  </xdr:oneCellAnchor>
  <xdr:twoCellAnchor>
    <xdr:from>
      <xdr:col>0</xdr:col>
      <xdr:colOff>23812</xdr:colOff>
      <xdr:row>1</xdr:row>
      <xdr:rowOff>119063</xdr:rowOff>
    </xdr:from>
    <xdr:to>
      <xdr:col>4</xdr:col>
      <xdr:colOff>690562</xdr:colOff>
      <xdr:row>2</xdr:row>
      <xdr:rowOff>82900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3812" y="1047751"/>
          <a:ext cx="8334375" cy="559149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Shanghai,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16</xdr:col>
      <xdr:colOff>568592</xdr:colOff>
      <xdr:row>3</xdr:row>
      <xdr:rowOff>103844</xdr:rowOff>
    </xdr:from>
    <xdr:ext cx="3238500" cy="142875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0523467" y="2223157"/>
          <a:ext cx="3238500" cy="142875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16</xdr:col>
      <xdr:colOff>456974</xdr:colOff>
      <xdr:row>19</xdr:row>
      <xdr:rowOff>328613</xdr:rowOff>
    </xdr:from>
    <xdr:to>
      <xdr:col>20</xdr:col>
      <xdr:colOff>1547811</xdr:colOff>
      <xdr:row>37</xdr:row>
      <xdr:rowOff>29442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0411849" y="9734551"/>
          <a:ext cx="7782150" cy="901151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16</xdr:col>
      <xdr:colOff>1125682</xdr:colOff>
      <xdr:row>11</xdr:row>
      <xdr:rowOff>428625</xdr:rowOff>
    </xdr:from>
    <xdr:to>
      <xdr:col>20</xdr:col>
      <xdr:colOff>1135640</xdr:colOff>
      <xdr:row>17</xdr:row>
      <xdr:rowOff>452437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21080557" y="5643563"/>
          <a:ext cx="6701271" cy="3167062"/>
          <a:chOff x="8572497" y="12311055"/>
          <a:chExt cx="10025064" cy="4067985"/>
        </a:xfrm>
      </xdr:grpSpPr>
      <xdr:sp macro="" textlink="">
        <xdr:nvSpPr>
          <xdr:cNvPr id="10" name="円/楕円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8572497" y="12311055"/>
            <a:ext cx="10025064" cy="3214694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9577593" y="13087341"/>
            <a:ext cx="8503753" cy="32916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20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J41"/>
  <sheetViews>
    <sheetView tabSelected="1" view="pageBreakPreview" zoomScale="40" zoomScaleNormal="40" zoomScaleSheetLayoutView="40" zoomScalePageLayoutView="40" workbookViewId="0">
      <selection activeCell="BI19" sqref="A19:BI22"/>
    </sheetView>
  </sheetViews>
  <sheetFormatPr defaultRowHeight="13.5"/>
  <cols>
    <col min="1" max="1" width="51.875" customWidth="1"/>
    <col min="2" max="2" width="22" customWidth="1"/>
    <col min="3" max="3" width="19.125" customWidth="1"/>
    <col min="4" max="4" width="7.75" customWidth="1"/>
    <col min="5" max="5" width="19.125" customWidth="1"/>
    <col min="6" max="6" width="7.75" customWidth="1"/>
    <col min="7" max="7" width="19.125" customWidth="1"/>
    <col min="8" max="8" width="7.75" customWidth="1"/>
    <col min="9" max="9" width="19.125" customWidth="1"/>
    <col min="10" max="10" width="7.75" customWidth="1"/>
    <col min="11" max="11" width="19.125" customWidth="1"/>
    <col min="12" max="12" width="7.75" customWidth="1"/>
    <col min="13" max="13" width="19.125" customWidth="1"/>
    <col min="14" max="14" width="7.75" customWidth="1"/>
    <col min="15" max="15" width="19.125" customWidth="1"/>
    <col min="16" max="16" width="7.75" customWidth="1"/>
    <col min="17" max="17" width="16.5" customWidth="1"/>
    <col min="18" max="19" width="23.25" customWidth="1"/>
    <col min="20" max="20" width="25" customWidth="1"/>
    <col min="21" max="21" width="23.25" customWidth="1"/>
    <col min="22" max="22" width="17" hidden="1" customWidth="1"/>
    <col min="23" max="23" width="18.125" hidden="1" customWidth="1"/>
    <col min="24" max="24" width="14.75" hidden="1" customWidth="1"/>
    <col min="25" max="25" width="9.25" hidden="1" customWidth="1"/>
    <col min="26" max="26" width="26.875" hidden="1" customWidth="1"/>
    <col min="27" max="27" width="8.125" hidden="1" customWidth="1"/>
    <col min="28" max="28" width="15.875" hidden="1" customWidth="1"/>
    <col min="29" max="36" width="9" hidden="1" customWidth="1"/>
    <col min="37" max="48" width="0" hidden="1" customWidth="1"/>
  </cols>
  <sheetData>
    <row r="1" spans="1:35" s="1" customFormat="1" ht="72.75" customHeight="1">
      <c r="A1" s="24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20" t="s">
        <v>14</v>
      </c>
      <c r="R1" s="120"/>
      <c r="S1" s="120"/>
      <c r="T1" s="120"/>
      <c r="U1" s="120"/>
      <c r="W1" s="2"/>
      <c r="X1" s="14"/>
      <c r="Y1" s="14"/>
      <c r="Z1" s="14"/>
    </row>
    <row r="2" spans="1:35" s="9" customFormat="1" ht="46.5" customHeight="1">
      <c r="A2" s="122"/>
      <c r="B2" s="122"/>
      <c r="C2" s="122"/>
      <c r="D2" s="122"/>
      <c r="E2" s="122"/>
      <c r="F2" s="11"/>
      <c r="G2" s="11"/>
      <c r="H2" s="11"/>
      <c r="I2" s="17"/>
      <c r="J2" s="17"/>
      <c r="Q2" s="13"/>
      <c r="R2" s="11"/>
      <c r="W2" s="10"/>
    </row>
    <row r="3" spans="1:35" s="9" customFormat="1" ht="47.25" customHeight="1">
      <c r="A3" s="12" t="s">
        <v>25</v>
      </c>
      <c r="B3" s="11"/>
      <c r="C3" s="17"/>
      <c r="D3" s="17"/>
      <c r="E3" s="11"/>
      <c r="F3" s="11"/>
      <c r="G3" s="11"/>
      <c r="H3" s="11"/>
      <c r="I3" s="17"/>
      <c r="J3" s="17"/>
      <c r="K3" s="27"/>
      <c r="L3" s="28"/>
      <c r="M3" s="28"/>
      <c r="N3" s="28"/>
      <c r="O3" s="123"/>
      <c r="P3" s="123"/>
      <c r="S3" s="16" t="s">
        <v>13</v>
      </c>
      <c r="T3" s="25">
        <v>46206</v>
      </c>
      <c r="U3" s="26" t="s">
        <v>28</v>
      </c>
      <c r="W3" s="10"/>
    </row>
    <row r="4" spans="1:35" s="7" customFormat="1" ht="37.5" customHeight="1">
      <c r="A4" s="124" t="s">
        <v>12</v>
      </c>
      <c r="B4" s="127" t="s">
        <v>11</v>
      </c>
      <c r="C4" s="127" t="s">
        <v>10</v>
      </c>
      <c r="D4" s="127"/>
      <c r="E4" s="127"/>
      <c r="F4" s="127"/>
      <c r="G4" s="127" t="s">
        <v>9</v>
      </c>
      <c r="H4" s="127"/>
      <c r="I4" s="127"/>
      <c r="J4" s="127"/>
      <c r="K4" s="127" t="s">
        <v>8</v>
      </c>
      <c r="L4" s="127"/>
      <c r="M4" s="127"/>
      <c r="N4" s="127"/>
      <c r="O4" s="130" t="s">
        <v>7</v>
      </c>
      <c r="P4" s="131"/>
      <c r="R4" s="121"/>
      <c r="S4" s="121"/>
    </row>
    <row r="5" spans="1:35" s="7" customFormat="1" ht="37.5" customHeight="1">
      <c r="A5" s="125"/>
      <c r="B5" s="128"/>
      <c r="C5" s="135" t="s">
        <v>6</v>
      </c>
      <c r="D5" s="135"/>
      <c r="E5" s="135" t="s">
        <v>23</v>
      </c>
      <c r="F5" s="135"/>
      <c r="G5" s="118" t="s">
        <v>6</v>
      </c>
      <c r="H5" s="118"/>
      <c r="I5" s="135" t="s">
        <v>23</v>
      </c>
      <c r="J5" s="135"/>
      <c r="K5" s="118" t="s">
        <v>5</v>
      </c>
      <c r="L5" s="118"/>
      <c r="M5" s="135" t="s">
        <v>23</v>
      </c>
      <c r="N5" s="135"/>
      <c r="O5" s="118" t="s">
        <v>4</v>
      </c>
      <c r="P5" s="119"/>
      <c r="R5" s="121"/>
      <c r="S5" s="121"/>
    </row>
    <row r="6" spans="1:35" s="7" customFormat="1" ht="13.5" customHeight="1">
      <c r="A6" s="125"/>
      <c r="B6" s="128"/>
      <c r="C6" s="135"/>
      <c r="D6" s="135"/>
      <c r="E6" s="135"/>
      <c r="F6" s="135"/>
      <c r="G6" s="118"/>
      <c r="H6" s="118"/>
      <c r="I6" s="135"/>
      <c r="J6" s="135"/>
      <c r="K6" s="118"/>
      <c r="L6" s="118"/>
      <c r="M6" s="135"/>
      <c r="N6" s="135"/>
      <c r="O6" s="118"/>
      <c r="P6" s="119"/>
      <c r="R6" s="121"/>
      <c r="S6" s="121"/>
    </row>
    <row r="7" spans="1:35" s="7" customFormat="1" ht="3" hidden="1" customHeight="1">
      <c r="A7" s="125"/>
      <c r="B7" s="128"/>
      <c r="C7" s="135"/>
      <c r="D7" s="135"/>
      <c r="E7" s="135"/>
      <c r="F7" s="135"/>
      <c r="G7" s="118"/>
      <c r="H7" s="118"/>
      <c r="I7" s="135"/>
      <c r="J7" s="135"/>
      <c r="K7" s="118"/>
      <c r="L7" s="118"/>
      <c r="M7" s="135"/>
      <c r="N7" s="135"/>
      <c r="O7" s="118"/>
      <c r="P7" s="119"/>
      <c r="R7" s="8"/>
      <c r="S7" s="8"/>
    </row>
    <row r="8" spans="1:35" s="7" customFormat="1" ht="31.5" customHeight="1">
      <c r="A8" s="126"/>
      <c r="B8" s="129"/>
      <c r="C8" s="31"/>
      <c r="D8" s="31"/>
      <c r="E8" s="31"/>
      <c r="F8" s="31"/>
      <c r="G8" s="132"/>
      <c r="H8" s="132"/>
      <c r="I8" s="133"/>
      <c r="J8" s="133"/>
      <c r="K8" s="133" t="s">
        <v>3</v>
      </c>
      <c r="L8" s="133"/>
      <c r="M8" s="133" t="s">
        <v>3</v>
      </c>
      <c r="N8" s="133"/>
      <c r="O8" s="133" t="s">
        <v>29</v>
      </c>
      <c r="P8" s="134"/>
      <c r="R8" s="121"/>
      <c r="S8" s="121"/>
      <c r="AG8" s="47" t="s">
        <v>34</v>
      </c>
      <c r="AH8" s="47"/>
      <c r="AI8" s="47" t="s">
        <v>35</v>
      </c>
    </row>
    <row r="9" spans="1:35" s="1" customFormat="1" ht="40.5" customHeight="1">
      <c r="A9" s="148" t="str">
        <f>IF(AND(D9="金",F9="金"),AI9,"★"&amp;AI9)</f>
        <v>SHUN DA</v>
      </c>
      <c r="B9" s="149" t="str">
        <f t="shared" ref="B9:B11" si="0">W9</f>
        <v>2627W</v>
      </c>
      <c r="C9" s="150" t="str">
        <f t="shared" ref="C9:C20" si="1">X9</f>
        <v>7/3</v>
      </c>
      <c r="D9" s="151" t="str">
        <f t="shared" ref="D9:D11" si="2">TEXT(C9,"aaa")</f>
        <v>金</v>
      </c>
      <c r="E9" s="150" t="str">
        <f t="shared" ref="E9:E20" si="3">Y9</f>
        <v>7/3</v>
      </c>
      <c r="F9" s="151" t="str">
        <f t="shared" ref="F9:F11" si="4">TEXT(E9,"aaa")</f>
        <v>金</v>
      </c>
      <c r="G9" s="150">
        <f t="shared" ref="G9:G11" si="5">K9-1</f>
        <v>46209</v>
      </c>
      <c r="H9" s="151" t="str">
        <f t="shared" ref="H9:H11" si="6">TEXT(G9,"aaa")</f>
        <v>月</v>
      </c>
      <c r="I9" s="150" t="str">
        <f t="shared" ref="I9:I11" si="7">M9</f>
        <v>7/7</v>
      </c>
      <c r="J9" s="151" t="str">
        <f t="shared" ref="J9:J11" si="8">TEXT(I9,"aaa")</f>
        <v>火</v>
      </c>
      <c r="K9" s="150" t="str">
        <f t="shared" ref="K9:K11" si="9">M9</f>
        <v>7/7</v>
      </c>
      <c r="L9" s="151" t="str">
        <f t="shared" ref="L9:L11" si="10">TEXT(K9,"aaa")</f>
        <v>火</v>
      </c>
      <c r="M9" s="150" t="str">
        <f t="shared" ref="M9:M20" si="11">Z9</f>
        <v>7/7</v>
      </c>
      <c r="N9" s="151" t="str">
        <f t="shared" ref="N9" si="12">TEXT(M9,"aaa")</f>
        <v>火</v>
      </c>
      <c r="O9" s="150" t="str">
        <f t="shared" ref="O9:O20" si="13">AB9</f>
        <v>7/9</v>
      </c>
      <c r="P9" s="152" t="str">
        <f t="shared" ref="P9" si="14">TEXT(O9,"aaa")</f>
        <v>木</v>
      </c>
      <c r="Q9" s="40"/>
      <c r="V9" s="85" t="s">
        <v>30</v>
      </c>
      <c r="W9" s="89" t="s">
        <v>36</v>
      </c>
      <c r="X9" s="90" t="s">
        <v>44</v>
      </c>
      <c r="Y9" s="99" t="s">
        <v>44</v>
      </c>
      <c r="Z9" s="97" t="s">
        <v>45</v>
      </c>
      <c r="AA9" s="108"/>
      <c r="AB9" s="65" t="s">
        <v>46</v>
      </c>
      <c r="AC9" s="54"/>
      <c r="AD9" s="112"/>
      <c r="AE9" s="112"/>
      <c r="AF9" s="112"/>
      <c r="AG9" s="85" t="s">
        <v>30</v>
      </c>
      <c r="AI9" s="46" t="str">
        <f t="shared" ref="AI9:AI35" si="15">IF(V9=AG9,V9,"※"&amp;V9)</f>
        <v>SHUN DA</v>
      </c>
    </row>
    <row r="10" spans="1:35" s="1" customFormat="1" ht="40.5" customHeight="1">
      <c r="A10" s="32" t="str">
        <f>IF(AND(D10="月",F10="月"),AI10,"★"&amp;AI10)</f>
        <v>MILD SONATA</v>
      </c>
      <c r="B10" s="48" t="str">
        <f t="shared" si="0"/>
        <v>2627W</v>
      </c>
      <c r="C10" s="34" t="str">
        <f t="shared" si="1"/>
        <v>7/6</v>
      </c>
      <c r="D10" s="33" t="str">
        <f t="shared" si="2"/>
        <v>月</v>
      </c>
      <c r="E10" s="34" t="str">
        <f t="shared" si="3"/>
        <v>7/6</v>
      </c>
      <c r="F10" s="33" t="str">
        <f t="shared" si="4"/>
        <v>月</v>
      </c>
      <c r="G10" s="34">
        <f t="shared" si="5"/>
        <v>46210</v>
      </c>
      <c r="H10" s="33" t="str">
        <f t="shared" si="6"/>
        <v>火</v>
      </c>
      <c r="I10" s="34" t="str">
        <f t="shared" si="7"/>
        <v>7/8</v>
      </c>
      <c r="J10" s="33" t="str">
        <f t="shared" si="8"/>
        <v>水</v>
      </c>
      <c r="K10" s="34" t="str">
        <f t="shared" si="9"/>
        <v>7/8</v>
      </c>
      <c r="L10" s="33" t="str">
        <f t="shared" si="10"/>
        <v>水</v>
      </c>
      <c r="M10" s="34" t="str">
        <f t="shared" si="11"/>
        <v>7/8</v>
      </c>
      <c r="N10" s="33" t="str">
        <f t="shared" ref="N10" si="16">TEXT(M10,"aaa")</f>
        <v>水</v>
      </c>
      <c r="O10" s="34" t="str">
        <f t="shared" si="13"/>
        <v>7/11</v>
      </c>
      <c r="P10" s="35" t="str">
        <f t="shared" ref="P10" si="17">TEXT(O10,"aaa")</f>
        <v>土</v>
      </c>
      <c r="Q10" s="40"/>
      <c r="V10" s="66" t="s">
        <v>31</v>
      </c>
      <c r="W10" s="67" t="s">
        <v>36</v>
      </c>
      <c r="X10" s="91" t="s">
        <v>47</v>
      </c>
      <c r="Y10" s="100" t="s">
        <v>47</v>
      </c>
      <c r="Z10" s="91" t="s">
        <v>48</v>
      </c>
      <c r="AA10" s="100"/>
      <c r="AB10" s="68" t="s">
        <v>49</v>
      </c>
      <c r="AC10" s="69"/>
      <c r="AD10" s="112"/>
      <c r="AE10" s="112"/>
      <c r="AF10" s="112"/>
      <c r="AG10" s="66" t="s">
        <v>31</v>
      </c>
      <c r="AI10" s="46" t="str">
        <f t="shared" si="15"/>
        <v>MILD SONATA</v>
      </c>
    </row>
    <row r="11" spans="1:35" s="1" customFormat="1" ht="40.5" customHeight="1">
      <c r="A11" s="32" t="str">
        <f>IF(AND(D11="水",F11="水"),AI11,"★"&amp;AI11)</f>
        <v>※GLORY SHENGDONG</v>
      </c>
      <c r="B11" s="48" t="str">
        <f t="shared" si="0"/>
        <v>2628W</v>
      </c>
      <c r="C11" s="34" t="str">
        <f t="shared" si="1"/>
        <v>7/8</v>
      </c>
      <c r="D11" s="33" t="str">
        <f t="shared" si="2"/>
        <v>水</v>
      </c>
      <c r="E11" s="34" t="str">
        <f t="shared" si="3"/>
        <v>7/8</v>
      </c>
      <c r="F11" s="33" t="str">
        <f t="shared" si="4"/>
        <v>水</v>
      </c>
      <c r="G11" s="34">
        <f t="shared" si="5"/>
        <v>46212</v>
      </c>
      <c r="H11" s="33" t="str">
        <f t="shared" si="6"/>
        <v>木</v>
      </c>
      <c r="I11" s="34" t="str">
        <f t="shared" si="7"/>
        <v>7/10</v>
      </c>
      <c r="J11" s="33" t="str">
        <f t="shared" si="8"/>
        <v>金</v>
      </c>
      <c r="K11" s="34" t="str">
        <f t="shared" si="9"/>
        <v>7/10</v>
      </c>
      <c r="L11" s="33" t="str">
        <f t="shared" si="10"/>
        <v>金</v>
      </c>
      <c r="M11" s="34" t="str">
        <f t="shared" si="11"/>
        <v>7/10</v>
      </c>
      <c r="N11" s="33" t="str">
        <f t="shared" ref="N11:N13" si="18">TEXT(M11,"aaa")</f>
        <v>金</v>
      </c>
      <c r="O11" s="34" t="str">
        <f t="shared" si="13"/>
        <v>7/12</v>
      </c>
      <c r="P11" s="35" t="str">
        <f t="shared" ref="P11:P13" si="19">TEXT(O11,"aaa")</f>
        <v>日</v>
      </c>
      <c r="Q11" s="40"/>
      <c r="V11" s="83" t="s">
        <v>32</v>
      </c>
      <c r="W11" s="70" t="s">
        <v>38</v>
      </c>
      <c r="X11" s="92" t="s">
        <v>48</v>
      </c>
      <c r="Y11" s="101" t="s">
        <v>48</v>
      </c>
      <c r="Z11" s="92" t="s">
        <v>50</v>
      </c>
      <c r="AA11" s="101"/>
      <c r="AB11" s="71" t="s">
        <v>51</v>
      </c>
      <c r="AC11" s="53"/>
      <c r="AD11" s="113"/>
      <c r="AE11" s="113"/>
      <c r="AF11" s="113"/>
      <c r="AG11" s="83" t="s">
        <v>37</v>
      </c>
      <c r="AI11" s="46" t="str">
        <f t="shared" si="15"/>
        <v>※GLORY SHENGDONG</v>
      </c>
    </row>
    <row r="12" spans="1:35" s="1" customFormat="1" ht="40.5" customHeight="1">
      <c r="A12" s="32" t="str">
        <f>IF(AND(D12="金",F12="金"),AI12,"★"&amp;AI12)</f>
        <v>※AN DA</v>
      </c>
      <c r="B12" s="48" t="str">
        <f t="shared" ref="B12:B20" si="20">W12</f>
        <v>2628W</v>
      </c>
      <c r="C12" s="34" t="str">
        <f t="shared" si="1"/>
        <v>7/10</v>
      </c>
      <c r="D12" s="33" t="str">
        <f t="shared" ref="D12:D20" si="21">TEXT(C12,"aaa")</f>
        <v>金</v>
      </c>
      <c r="E12" s="34" t="str">
        <f t="shared" si="3"/>
        <v>7/10</v>
      </c>
      <c r="F12" s="33" t="str">
        <f t="shared" ref="F12:F20" si="22">TEXT(E12,"aaa")</f>
        <v>金</v>
      </c>
      <c r="G12" s="34">
        <f t="shared" ref="G12:G20" si="23">K12-1</f>
        <v>46216</v>
      </c>
      <c r="H12" s="33" t="str">
        <f t="shared" ref="H12:H20" si="24">TEXT(G12,"aaa")</f>
        <v>月</v>
      </c>
      <c r="I12" s="34" t="str">
        <f t="shared" ref="I12:I20" si="25">M12</f>
        <v>7/14</v>
      </c>
      <c r="J12" s="33" t="str">
        <f t="shared" ref="J12:J20" si="26">TEXT(I12,"aaa")</f>
        <v>火</v>
      </c>
      <c r="K12" s="34" t="str">
        <f t="shared" ref="K12:K20" si="27">M12</f>
        <v>7/14</v>
      </c>
      <c r="L12" s="33" t="str">
        <f t="shared" ref="L12:L20" si="28">TEXT(K12,"aaa")</f>
        <v>火</v>
      </c>
      <c r="M12" s="34" t="str">
        <f t="shared" si="11"/>
        <v>7/14</v>
      </c>
      <c r="N12" s="33" t="str">
        <f t="shared" si="18"/>
        <v>火</v>
      </c>
      <c r="O12" s="34" t="str">
        <f t="shared" si="13"/>
        <v>7/16</v>
      </c>
      <c r="P12" s="35" t="str">
        <f t="shared" si="19"/>
        <v>木</v>
      </c>
      <c r="Q12" s="40"/>
      <c r="V12" s="72" t="s">
        <v>110</v>
      </c>
      <c r="W12" s="73" t="s">
        <v>38</v>
      </c>
      <c r="X12" s="93" t="s">
        <v>50</v>
      </c>
      <c r="Y12" s="102" t="s">
        <v>50</v>
      </c>
      <c r="Z12" s="93" t="s">
        <v>52</v>
      </c>
      <c r="AA12" s="102"/>
      <c r="AB12" s="61" t="s">
        <v>53</v>
      </c>
      <c r="AC12" s="62"/>
      <c r="AD12" s="114"/>
      <c r="AE12" s="114"/>
      <c r="AF12" s="114"/>
      <c r="AG12" s="72" t="s">
        <v>33</v>
      </c>
      <c r="AI12" s="46" t="str">
        <f t="shared" si="15"/>
        <v>※AN DA</v>
      </c>
    </row>
    <row r="13" spans="1:35" s="1" customFormat="1" ht="40.5" customHeight="1">
      <c r="A13" s="32" t="str">
        <f>IF(AND(D13="月",F13="月"),AI13,"★"&amp;AI13)</f>
        <v>MILD SONATA</v>
      </c>
      <c r="B13" s="48" t="str">
        <f t="shared" si="20"/>
        <v>2628W</v>
      </c>
      <c r="C13" s="34" t="str">
        <f t="shared" si="1"/>
        <v>7/13</v>
      </c>
      <c r="D13" s="33" t="str">
        <f t="shared" si="21"/>
        <v>月</v>
      </c>
      <c r="E13" s="34" t="str">
        <f t="shared" si="3"/>
        <v>7/13</v>
      </c>
      <c r="F13" s="33" t="str">
        <f t="shared" si="22"/>
        <v>月</v>
      </c>
      <c r="G13" s="34">
        <f t="shared" si="23"/>
        <v>46217</v>
      </c>
      <c r="H13" s="33" t="str">
        <f t="shared" si="24"/>
        <v>火</v>
      </c>
      <c r="I13" s="34" t="str">
        <f t="shared" si="25"/>
        <v>7/15</v>
      </c>
      <c r="J13" s="33" t="str">
        <f t="shared" si="26"/>
        <v>水</v>
      </c>
      <c r="K13" s="34" t="str">
        <f t="shared" si="27"/>
        <v>7/15</v>
      </c>
      <c r="L13" s="33" t="str">
        <f t="shared" si="28"/>
        <v>水</v>
      </c>
      <c r="M13" s="34" t="str">
        <f t="shared" si="11"/>
        <v>7/15</v>
      </c>
      <c r="N13" s="33" t="str">
        <f t="shared" si="18"/>
        <v>水</v>
      </c>
      <c r="O13" s="34" t="str">
        <f t="shared" si="13"/>
        <v>7/18</v>
      </c>
      <c r="P13" s="35" t="str">
        <f t="shared" si="19"/>
        <v>土</v>
      </c>
      <c r="Q13" s="40"/>
      <c r="V13" s="52" t="s">
        <v>31</v>
      </c>
      <c r="W13" s="67" t="s">
        <v>38</v>
      </c>
      <c r="X13" s="94" t="s">
        <v>54</v>
      </c>
      <c r="Y13" s="103" t="s">
        <v>54</v>
      </c>
      <c r="Z13" s="94" t="s">
        <v>55</v>
      </c>
      <c r="AA13" s="103"/>
      <c r="AB13" s="63" t="s">
        <v>56</v>
      </c>
      <c r="AC13" s="64"/>
      <c r="AD13" s="112"/>
      <c r="AE13" s="112"/>
      <c r="AF13" s="112"/>
      <c r="AG13" s="52" t="s">
        <v>31</v>
      </c>
      <c r="AI13" s="46" t="str">
        <f t="shared" si="15"/>
        <v>MILD SONATA</v>
      </c>
    </row>
    <row r="14" spans="1:35" s="1" customFormat="1" ht="40.5" customHeight="1">
      <c r="A14" s="32" t="str">
        <f>IF(AND(D14="水",F14="水"),AI14,"★"&amp;AI14)</f>
        <v>※GLORY SHENGDONG</v>
      </c>
      <c r="B14" s="48" t="str">
        <f t="shared" si="20"/>
        <v>2629W</v>
      </c>
      <c r="C14" s="34" t="str">
        <f t="shared" si="1"/>
        <v>7/15</v>
      </c>
      <c r="D14" s="33" t="str">
        <f t="shared" si="21"/>
        <v>水</v>
      </c>
      <c r="E14" s="34" t="str">
        <f t="shared" si="3"/>
        <v>7/15</v>
      </c>
      <c r="F14" s="33" t="str">
        <f t="shared" si="22"/>
        <v>水</v>
      </c>
      <c r="G14" s="34">
        <f t="shared" si="23"/>
        <v>46219</v>
      </c>
      <c r="H14" s="33" t="str">
        <f t="shared" si="24"/>
        <v>木</v>
      </c>
      <c r="I14" s="34" t="str">
        <f t="shared" si="25"/>
        <v>7/17</v>
      </c>
      <c r="J14" s="33" t="str">
        <f t="shared" si="26"/>
        <v>金</v>
      </c>
      <c r="K14" s="34" t="str">
        <f t="shared" si="27"/>
        <v>7/17</v>
      </c>
      <c r="L14" s="33" t="str">
        <f t="shared" si="28"/>
        <v>金</v>
      </c>
      <c r="M14" s="34" t="str">
        <f t="shared" si="11"/>
        <v>7/17</v>
      </c>
      <c r="N14" s="33" t="str">
        <f t="shared" ref="N14:N20" si="29">TEXT(M14,"aaa")</f>
        <v>金</v>
      </c>
      <c r="O14" s="34" t="str">
        <f t="shared" si="13"/>
        <v>7/19</v>
      </c>
      <c r="P14" s="35" t="str">
        <f t="shared" ref="P14:P20" si="30">TEXT(O14,"aaa")</f>
        <v>日</v>
      </c>
      <c r="Q14" s="40"/>
      <c r="V14" s="83" t="s">
        <v>32</v>
      </c>
      <c r="W14" s="74" t="s">
        <v>39</v>
      </c>
      <c r="X14" s="95" t="s">
        <v>55</v>
      </c>
      <c r="Y14" s="104" t="s">
        <v>55</v>
      </c>
      <c r="Z14" s="95" t="s">
        <v>57</v>
      </c>
      <c r="AA14" s="104"/>
      <c r="AB14" s="75" t="s">
        <v>58</v>
      </c>
      <c r="AC14" s="76"/>
      <c r="AD14" s="115"/>
      <c r="AE14" s="115"/>
      <c r="AF14" s="115"/>
      <c r="AG14" s="83" t="s">
        <v>37</v>
      </c>
      <c r="AI14" s="49" t="str">
        <f t="shared" si="15"/>
        <v>※GLORY SHENGDONG</v>
      </c>
    </row>
    <row r="15" spans="1:35" s="40" customFormat="1" ht="40.5" customHeight="1">
      <c r="A15" s="32" t="str">
        <f>IF(AND(D15="金",F15="金"),AI15,"★"&amp;AI15)</f>
        <v>★※SHUN DA</v>
      </c>
      <c r="B15" s="48" t="str">
        <f t="shared" si="20"/>
        <v>2629W</v>
      </c>
      <c r="C15" s="50" t="str">
        <f t="shared" si="1"/>
        <v>7/16</v>
      </c>
      <c r="D15" s="51" t="str">
        <f t="shared" si="21"/>
        <v>木</v>
      </c>
      <c r="E15" s="50" t="str">
        <f t="shared" si="3"/>
        <v>7/16</v>
      </c>
      <c r="F15" s="51" t="str">
        <f t="shared" si="22"/>
        <v>木</v>
      </c>
      <c r="G15" s="34">
        <f t="shared" si="23"/>
        <v>46223</v>
      </c>
      <c r="H15" s="33" t="str">
        <f t="shared" si="24"/>
        <v>月</v>
      </c>
      <c r="I15" s="34" t="str">
        <f t="shared" si="25"/>
        <v>7/21</v>
      </c>
      <c r="J15" s="33" t="str">
        <f t="shared" si="26"/>
        <v>火</v>
      </c>
      <c r="K15" s="34" t="str">
        <f t="shared" si="27"/>
        <v>7/21</v>
      </c>
      <c r="L15" s="33" t="str">
        <f t="shared" si="28"/>
        <v>火</v>
      </c>
      <c r="M15" s="34" t="str">
        <f t="shared" si="11"/>
        <v>7/21</v>
      </c>
      <c r="N15" s="33" t="str">
        <f t="shared" si="29"/>
        <v>火</v>
      </c>
      <c r="O15" s="34" t="str">
        <f t="shared" si="13"/>
        <v>7/23</v>
      </c>
      <c r="P15" s="35" t="str">
        <f t="shared" si="30"/>
        <v>木</v>
      </c>
      <c r="V15" s="85" t="s">
        <v>30</v>
      </c>
      <c r="W15" s="73" t="s">
        <v>39</v>
      </c>
      <c r="X15" s="93" t="s">
        <v>53</v>
      </c>
      <c r="Y15" s="105" t="s">
        <v>53</v>
      </c>
      <c r="Z15" s="98" t="s">
        <v>59</v>
      </c>
      <c r="AA15" s="109"/>
      <c r="AB15" s="59" t="s">
        <v>60</v>
      </c>
      <c r="AC15" s="60"/>
      <c r="AD15" s="114"/>
      <c r="AE15" s="114"/>
      <c r="AF15" s="114"/>
      <c r="AG15" s="85" t="s">
        <v>42</v>
      </c>
      <c r="AI15" s="46" t="str">
        <f t="shared" si="15"/>
        <v>※SHUN DA</v>
      </c>
    </row>
    <row r="16" spans="1:35" s="40" customFormat="1" ht="40.5" customHeight="1">
      <c r="A16" s="32" t="str">
        <f>IF(AND(D16="月",F16="月"),AI16,"★"&amp;AI16)</f>
        <v>★※MILD SONATA</v>
      </c>
      <c r="B16" s="48" t="str">
        <f t="shared" si="20"/>
        <v>2629W</v>
      </c>
      <c r="C16" s="50" t="str">
        <f t="shared" si="1"/>
        <v>7/17</v>
      </c>
      <c r="D16" s="51" t="str">
        <f t="shared" si="21"/>
        <v>金</v>
      </c>
      <c r="E16" s="50" t="str">
        <f t="shared" si="3"/>
        <v>7/17</v>
      </c>
      <c r="F16" s="51" t="str">
        <f t="shared" si="22"/>
        <v>金</v>
      </c>
      <c r="G16" s="34">
        <f t="shared" si="23"/>
        <v>46224</v>
      </c>
      <c r="H16" s="33" t="str">
        <f t="shared" si="24"/>
        <v>火</v>
      </c>
      <c r="I16" s="34" t="str">
        <f t="shared" si="25"/>
        <v>7/22</v>
      </c>
      <c r="J16" s="33" t="str">
        <f t="shared" si="26"/>
        <v>水</v>
      </c>
      <c r="K16" s="34" t="str">
        <f t="shared" si="27"/>
        <v>7/22</v>
      </c>
      <c r="L16" s="33" t="str">
        <f t="shared" si="28"/>
        <v>水</v>
      </c>
      <c r="M16" s="34" t="str">
        <f t="shared" si="11"/>
        <v>7/22</v>
      </c>
      <c r="N16" s="33" t="str">
        <f t="shared" si="29"/>
        <v>水</v>
      </c>
      <c r="O16" s="34" t="str">
        <f t="shared" si="13"/>
        <v>7/25</v>
      </c>
      <c r="P16" s="35" t="str">
        <f t="shared" si="30"/>
        <v>土</v>
      </c>
      <c r="V16" s="66" t="s">
        <v>31</v>
      </c>
      <c r="W16" s="67" t="s">
        <v>39</v>
      </c>
      <c r="X16" s="94" t="s">
        <v>57</v>
      </c>
      <c r="Y16" s="106" t="s">
        <v>57</v>
      </c>
      <c r="Z16" s="86" t="s">
        <v>61</v>
      </c>
      <c r="AA16" s="106"/>
      <c r="AB16" s="68" t="s">
        <v>62</v>
      </c>
      <c r="AC16" s="69"/>
      <c r="AD16" s="112"/>
      <c r="AE16" s="112"/>
      <c r="AF16" s="112"/>
      <c r="AG16" s="66" t="s">
        <v>43</v>
      </c>
      <c r="AI16" s="46" t="str">
        <f t="shared" si="15"/>
        <v>※MILD SONATA</v>
      </c>
    </row>
    <row r="17" spans="1:35" s="40" customFormat="1" ht="40.5" customHeight="1">
      <c r="A17" s="32" t="str">
        <f>IF(AND(D17="水",F17="水"),AI17,"★"&amp;AI17)</f>
        <v>※GLORY SHENGDONG</v>
      </c>
      <c r="B17" s="48" t="str">
        <f t="shared" si="20"/>
        <v>2630W</v>
      </c>
      <c r="C17" s="34" t="str">
        <f t="shared" si="1"/>
        <v>7/22</v>
      </c>
      <c r="D17" s="33" t="str">
        <f t="shared" si="21"/>
        <v>水</v>
      </c>
      <c r="E17" s="34" t="str">
        <f t="shared" si="3"/>
        <v>7/22</v>
      </c>
      <c r="F17" s="33" t="str">
        <f t="shared" si="22"/>
        <v>水</v>
      </c>
      <c r="G17" s="34">
        <f t="shared" si="23"/>
        <v>46226</v>
      </c>
      <c r="H17" s="33" t="str">
        <f t="shared" si="24"/>
        <v>木</v>
      </c>
      <c r="I17" s="34" t="str">
        <f t="shared" si="25"/>
        <v>7/24</v>
      </c>
      <c r="J17" s="33" t="str">
        <f t="shared" si="26"/>
        <v>金</v>
      </c>
      <c r="K17" s="34" t="str">
        <f t="shared" si="27"/>
        <v>7/24</v>
      </c>
      <c r="L17" s="33" t="str">
        <f t="shared" si="28"/>
        <v>金</v>
      </c>
      <c r="M17" s="34" t="str">
        <f t="shared" si="11"/>
        <v>7/24</v>
      </c>
      <c r="N17" s="33" t="str">
        <f t="shared" si="29"/>
        <v>金</v>
      </c>
      <c r="O17" s="34" t="str">
        <f t="shared" si="13"/>
        <v>7/26</v>
      </c>
      <c r="P17" s="35" t="str">
        <f t="shared" si="30"/>
        <v>日</v>
      </c>
      <c r="V17" s="83" t="s">
        <v>32</v>
      </c>
      <c r="W17" s="74" t="s">
        <v>40</v>
      </c>
      <c r="X17" s="95" t="s">
        <v>61</v>
      </c>
      <c r="Y17" s="104" t="s">
        <v>61</v>
      </c>
      <c r="Z17" s="95" t="s">
        <v>63</v>
      </c>
      <c r="AA17" s="110"/>
      <c r="AB17" s="77" t="s">
        <v>64</v>
      </c>
      <c r="AC17" s="78"/>
      <c r="AD17" s="116"/>
      <c r="AE17" s="116"/>
      <c r="AF17" s="116"/>
      <c r="AG17" s="83" t="s">
        <v>37</v>
      </c>
      <c r="AI17" s="46" t="str">
        <f t="shared" si="15"/>
        <v>※GLORY SHENGDONG</v>
      </c>
    </row>
    <row r="18" spans="1:35" s="40" customFormat="1" ht="40.5" customHeight="1">
      <c r="A18" s="32" t="str">
        <f>IF(AND(D18="金",F18="金"),AI18,"★"&amp;AI18)</f>
        <v>※AN DA</v>
      </c>
      <c r="B18" s="48" t="str">
        <f t="shared" si="20"/>
        <v>2630W</v>
      </c>
      <c r="C18" s="34" t="str">
        <f t="shared" si="1"/>
        <v>7/24</v>
      </c>
      <c r="D18" s="33" t="str">
        <f t="shared" si="21"/>
        <v>金</v>
      </c>
      <c r="E18" s="34" t="str">
        <f t="shared" si="3"/>
        <v>7/24</v>
      </c>
      <c r="F18" s="33" t="str">
        <f t="shared" si="22"/>
        <v>金</v>
      </c>
      <c r="G18" s="34">
        <f t="shared" si="23"/>
        <v>46230</v>
      </c>
      <c r="H18" s="33" t="str">
        <f t="shared" si="24"/>
        <v>月</v>
      </c>
      <c r="I18" s="34" t="str">
        <f t="shared" si="25"/>
        <v>7/28</v>
      </c>
      <c r="J18" s="33" t="str">
        <f t="shared" si="26"/>
        <v>火</v>
      </c>
      <c r="K18" s="34" t="str">
        <f t="shared" si="27"/>
        <v>7/28</v>
      </c>
      <c r="L18" s="33" t="str">
        <f t="shared" si="28"/>
        <v>火</v>
      </c>
      <c r="M18" s="34" t="str">
        <f t="shared" si="11"/>
        <v>7/28</v>
      </c>
      <c r="N18" s="33" t="str">
        <f t="shared" si="29"/>
        <v>火</v>
      </c>
      <c r="O18" s="34" t="str">
        <f t="shared" si="13"/>
        <v>7/30</v>
      </c>
      <c r="P18" s="35" t="str">
        <f t="shared" si="30"/>
        <v>木</v>
      </c>
      <c r="V18" s="58" t="s">
        <v>110</v>
      </c>
      <c r="W18" s="55" t="s">
        <v>40</v>
      </c>
      <c r="X18" s="96" t="s">
        <v>63</v>
      </c>
      <c r="Y18" s="107" t="s">
        <v>63</v>
      </c>
      <c r="Z18" s="96" t="s">
        <v>65</v>
      </c>
      <c r="AA18" s="111"/>
      <c r="AB18" s="63" t="s">
        <v>66</v>
      </c>
      <c r="AC18" s="79"/>
      <c r="AD18" s="112"/>
      <c r="AE18" s="112"/>
      <c r="AF18" s="112"/>
      <c r="AG18" s="58" t="s">
        <v>33</v>
      </c>
      <c r="AI18" s="46" t="str">
        <f t="shared" si="15"/>
        <v>※AN DA</v>
      </c>
    </row>
    <row r="19" spans="1:35" s="40" customFormat="1" ht="40.5" customHeight="1">
      <c r="A19" s="32" t="str">
        <f>IF(AND(D19="月",F19="月"),AI19,"★"&amp;AI19)</f>
        <v>MILD SONATA</v>
      </c>
      <c r="B19" s="48" t="str">
        <f t="shared" si="20"/>
        <v>2630W</v>
      </c>
      <c r="C19" s="34" t="str">
        <f t="shared" si="1"/>
        <v>7/27</v>
      </c>
      <c r="D19" s="33" t="str">
        <f t="shared" si="21"/>
        <v>月</v>
      </c>
      <c r="E19" s="34" t="str">
        <f t="shared" si="3"/>
        <v>7/27</v>
      </c>
      <c r="F19" s="33" t="str">
        <f t="shared" si="22"/>
        <v>月</v>
      </c>
      <c r="G19" s="34">
        <f t="shared" si="23"/>
        <v>46231</v>
      </c>
      <c r="H19" s="33" t="str">
        <f t="shared" si="24"/>
        <v>火</v>
      </c>
      <c r="I19" s="34" t="str">
        <f t="shared" si="25"/>
        <v>7/29</v>
      </c>
      <c r="J19" s="33" t="str">
        <f t="shared" si="26"/>
        <v>水</v>
      </c>
      <c r="K19" s="34" t="str">
        <f t="shared" si="27"/>
        <v>7/29</v>
      </c>
      <c r="L19" s="33" t="str">
        <f t="shared" si="28"/>
        <v>水</v>
      </c>
      <c r="M19" s="34" t="str">
        <f t="shared" si="11"/>
        <v>7/29</v>
      </c>
      <c r="N19" s="33" t="str">
        <f t="shared" si="29"/>
        <v>水</v>
      </c>
      <c r="O19" s="34" t="str">
        <f t="shared" si="13"/>
        <v>8/1</v>
      </c>
      <c r="P19" s="35" t="str">
        <f t="shared" si="30"/>
        <v>土</v>
      </c>
      <c r="V19" s="66" t="s">
        <v>31</v>
      </c>
      <c r="W19" s="56" t="s">
        <v>40</v>
      </c>
      <c r="X19" s="86" t="s">
        <v>67</v>
      </c>
      <c r="Y19" s="106" t="s">
        <v>67</v>
      </c>
      <c r="Z19" s="86" t="s">
        <v>68</v>
      </c>
      <c r="AA19" s="106"/>
      <c r="AB19" s="68" t="s">
        <v>69</v>
      </c>
      <c r="AC19" s="80"/>
      <c r="AD19" s="112"/>
      <c r="AE19" s="112"/>
      <c r="AF19" s="112"/>
      <c r="AG19" s="66" t="s">
        <v>31</v>
      </c>
      <c r="AI19" s="46" t="str">
        <f t="shared" si="15"/>
        <v>MILD SONATA</v>
      </c>
    </row>
    <row r="20" spans="1:35" s="40" customFormat="1" ht="40.5" customHeight="1" thickBot="1">
      <c r="A20" s="32" t="str">
        <f>IF(AND(D20="水",F20="水"),AI20,"★"&amp;AI20)</f>
        <v>※GLORY SHENGDONG</v>
      </c>
      <c r="B20" s="48" t="str">
        <f t="shared" si="20"/>
        <v>2631W</v>
      </c>
      <c r="C20" s="34" t="str">
        <f t="shared" si="1"/>
        <v>7/29</v>
      </c>
      <c r="D20" s="33" t="str">
        <f t="shared" si="21"/>
        <v>水</v>
      </c>
      <c r="E20" s="34" t="str">
        <f t="shared" si="3"/>
        <v>7/29</v>
      </c>
      <c r="F20" s="33" t="str">
        <f t="shared" si="22"/>
        <v>水</v>
      </c>
      <c r="G20" s="34">
        <f t="shared" si="23"/>
        <v>46233</v>
      </c>
      <c r="H20" s="33" t="str">
        <f t="shared" si="24"/>
        <v>木</v>
      </c>
      <c r="I20" s="34" t="str">
        <f t="shared" si="25"/>
        <v>7/31</v>
      </c>
      <c r="J20" s="33" t="str">
        <f t="shared" si="26"/>
        <v>金</v>
      </c>
      <c r="K20" s="34" t="str">
        <f t="shared" si="27"/>
        <v>7/31</v>
      </c>
      <c r="L20" s="33" t="str">
        <f t="shared" si="28"/>
        <v>金</v>
      </c>
      <c r="M20" s="34" t="str">
        <f t="shared" si="11"/>
        <v>7/31</v>
      </c>
      <c r="N20" s="33" t="str">
        <f t="shared" si="29"/>
        <v>金</v>
      </c>
      <c r="O20" s="34" t="str">
        <f t="shared" si="13"/>
        <v>8/2</v>
      </c>
      <c r="P20" s="35" t="str">
        <f t="shared" si="30"/>
        <v>日</v>
      </c>
      <c r="V20" s="84" t="s">
        <v>32</v>
      </c>
      <c r="W20" s="57" t="s">
        <v>41</v>
      </c>
      <c r="X20" s="87" t="s">
        <v>68</v>
      </c>
      <c r="Y20" s="88" t="s">
        <v>68</v>
      </c>
      <c r="Z20" s="87" t="s">
        <v>70</v>
      </c>
      <c r="AA20" s="88"/>
      <c r="AB20" s="81" t="s">
        <v>71</v>
      </c>
      <c r="AC20" s="82"/>
      <c r="AD20" s="117"/>
      <c r="AE20" s="117"/>
      <c r="AF20" s="117"/>
      <c r="AG20" s="84" t="s">
        <v>37</v>
      </c>
      <c r="AI20" s="49" t="str">
        <f t="shared" si="15"/>
        <v>※GLORY SHENGDONG</v>
      </c>
    </row>
    <row r="21" spans="1:35" ht="40.5" customHeight="1">
      <c r="A21" s="32" t="str">
        <f t="shared" ref="A21:A35" si="31">IF(AND(D21="金",F21="金"),AI21,"★"&amp;AI21)</f>
        <v>SHUN DA</v>
      </c>
      <c r="B21" s="48" t="str">
        <f t="shared" ref="B21:B35" si="32">W21</f>
        <v>2631W</v>
      </c>
      <c r="C21" s="34" t="str">
        <f t="shared" ref="C21:C35" si="33">X21</f>
        <v>7/31</v>
      </c>
      <c r="D21" s="33" t="str">
        <f t="shared" ref="D21:D35" si="34">TEXT(C21,"aaa")</f>
        <v>金</v>
      </c>
      <c r="E21" s="34" t="str">
        <f t="shared" ref="E21:E35" si="35">Y21</f>
        <v>7/31</v>
      </c>
      <c r="F21" s="33" t="str">
        <f t="shared" ref="F21:F35" si="36">TEXT(E21,"aaa")</f>
        <v>金</v>
      </c>
      <c r="G21" s="34">
        <f t="shared" ref="G21:G35" si="37">K21-1</f>
        <v>46237</v>
      </c>
      <c r="H21" s="33" t="str">
        <f t="shared" ref="H21:H35" si="38">TEXT(G21,"aaa")</f>
        <v>月</v>
      </c>
      <c r="I21" s="34" t="str">
        <f t="shared" ref="I21:I35" si="39">M21</f>
        <v>8/4</v>
      </c>
      <c r="J21" s="33" t="str">
        <f t="shared" ref="J21:J35" si="40">TEXT(I21,"aaa")</f>
        <v>火</v>
      </c>
      <c r="K21" s="34" t="str">
        <f t="shared" ref="K21:K35" si="41">M21</f>
        <v>8/4</v>
      </c>
      <c r="L21" s="33" t="str">
        <f t="shared" ref="L21:L35" si="42">TEXT(K21,"aaa")</f>
        <v>火</v>
      </c>
      <c r="M21" s="34" t="str">
        <f t="shared" ref="M21:M35" si="43">Z21</f>
        <v>8/4</v>
      </c>
      <c r="N21" s="33" t="str">
        <f t="shared" ref="N21:N35" si="44">TEXT(M21,"aaa")</f>
        <v>火</v>
      </c>
      <c r="O21" s="34" t="str">
        <f t="shared" ref="O21:O35" si="45">AB21</f>
        <v>8/6</v>
      </c>
      <c r="P21" s="35" t="str">
        <f t="shared" ref="P21:P35" si="46">TEXT(O21,"aaa")</f>
        <v>木</v>
      </c>
      <c r="V21" t="s">
        <v>30</v>
      </c>
      <c r="W21" t="s">
        <v>41</v>
      </c>
      <c r="X21" t="s">
        <v>70</v>
      </c>
      <c r="Y21" t="s">
        <v>70</v>
      </c>
      <c r="Z21" t="s">
        <v>72</v>
      </c>
      <c r="AB21" t="s">
        <v>73</v>
      </c>
      <c r="AG21" t="s">
        <v>30</v>
      </c>
      <c r="AI21" s="49" t="str">
        <f t="shared" si="15"/>
        <v>SHUN DA</v>
      </c>
    </row>
    <row r="22" spans="1:35" ht="40.5" customHeight="1">
      <c r="A22" s="32" t="str">
        <f t="shared" ref="A22:A35" si="47">IF(AND(D22="月",F22="月"),AI22,"★"&amp;AI22)</f>
        <v>MILD SONATA</v>
      </c>
      <c r="B22" s="48" t="str">
        <f t="shared" si="32"/>
        <v>2631W</v>
      </c>
      <c r="C22" s="34" t="str">
        <f t="shared" si="33"/>
        <v>8/3</v>
      </c>
      <c r="D22" s="33" t="str">
        <f t="shared" si="34"/>
        <v>月</v>
      </c>
      <c r="E22" s="34" t="str">
        <f t="shared" si="35"/>
        <v>8/3</v>
      </c>
      <c r="F22" s="33" t="str">
        <f t="shared" si="36"/>
        <v>月</v>
      </c>
      <c r="G22" s="34">
        <f t="shared" si="37"/>
        <v>46238</v>
      </c>
      <c r="H22" s="33" t="str">
        <f t="shared" si="38"/>
        <v>火</v>
      </c>
      <c r="I22" s="34" t="str">
        <f t="shared" si="39"/>
        <v>8/5</v>
      </c>
      <c r="J22" s="33" t="str">
        <f t="shared" si="40"/>
        <v>水</v>
      </c>
      <c r="K22" s="34" t="str">
        <f t="shared" si="41"/>
        <v>8/5</v>
      </c>
      <c r="L22" s="33" t="str">
        <f t="shared" si="42"/>
        <v>水</v>
      </c>
      <c r="M22" s="34" t="str">
        <f t="shared" si="43"/>
        <v>8/5</v>
      </c>
      <c r="N22" s="33" t="str">
        <f t="shared" si="44"/>
        <v>水</v>
      </c>
      <c r="O22" s="34" t="str">
        <f t="shared" si="45"/>
        <v>8/8</v>
      </c>
      <c r="P22" s="35" t="str">
        <f t="shared" si="46"/>
        <v>土</v>
      </c>
      <c r="V22" t="s">
        <v>31</v>
      </c>
      <c r="W22" t="s">
        <v>41</v>
      </c>
      <c r="X22" t="s">
        <v>74</v>
      </c>
      <c r="Y22" t="s">
        <v>74</v>
      </c>
      <c r="Z22" t="s">
        <v>75</v>
      </c>
      <c r="AB22" t="s">
        <v>76</v>
      </c>
      <c r="AG22" t="s">
        <v>31</v>
      </c>
      <c r="AI22" s="49" t="str">
        <f t="shared" si="15"/>
        <v>MILD SONATA</v>
      </c>
    </row>
    <row r="23" spans="1:35" ht="40.5" customHeight="1">
      <c r="A23" s="32" t="str">
        <f t="shared" ref="A23:A35" si="48">IF(AND(D23="水",F23="水"),AI23,"★"&amp;AI23)</f>
        <v>GLORY SHENGDONG</v>
      </c>
      <c r="B23" s="48" t="str">
        <f t="shared" si="32"/>
        <v>2632W</v>
      </c>
      <c r="C23" s="34" t="str">
        <f t="shared" si="33"/>
        <v>8/5</v>
      </c>
      <c r="D23" s="33" t="str">
        <f t="shared" si="34"/>
        <v>水</v>
      </c>
      <c r="E23" s="34" t="str">
        <f t="shared" si="35"/>
        <v>8/5</v>
      </c>
      <c r="F23" s="33" t="str">
        <f t="shared" si="36"/>
        <v>水</v>
      </c>
      <c r="G23" s="34">
        <f t="shared" si="37"/>
        <v>46240</v>
      </c>
      <c r="H23" s="33" t="str">
        <f t="shared" si="38"/>
        <v>木</v>
      </c>
      <c r="I23" s="34" t="str">
        <f t="shared" si="39"/>
        <v>8/7</v>
      </c>
      <c r="J23" s="33" t="str">
        <f t="shared" si="40"/>
        <v>金</v>
      </c>
      <c r="K23" s="34" t="str">
        <f t="shared" si="41"/>
        <v>8/7</v>
      </c>
      <c r="L23" s="33" t="str">
        <f t="shared" si="42"/>
        <v>金</v>
      </c>
      <c r="M23" s="34" t="str">
        <f t="shared" si="43"/>
        <v>8/7</v>
      </c>
      <c r="N23" s="33" t="str">
        <f t="shared" si="44"/>
        <v>金</v>
      </c>
      <c r="O23" s="34" t="str">
        <f t="shared" si="45"/>
        <v>8/9</v>
      </c>
      <c r="P23" s="35" t="str">
        <f t="shared" si="46"/>
        <v>日</v>
      </c>
      <c r="V23" t="s">
        <v>32</v>
      </c>
      <c r="W23" t="s">
        <v>77</v>
      </c>
      <c r="X23" t="s">
        <v>75</v>
      </c>
      <c r="Y23" t="s">
        <v>75</v>
      </c>
      <c r="Z23" t="s">
        <v>78</v>
      </c>
      <c r="AB23" t="s">
        <v>79</v>
      </c>
      <c r="AG23" t="s">
        <v>32</v>
      </c>
      <c r="AI23" s="49" t="str">
        <f t="shared" si="15"/>
        <v>GLORY SHENGDONG</v>
      </c>
    </row>
    <row r="24" spans="1:35" ht="40.5" customHeight="1">
      <c r="A24" s="32" t="str">
        <f t="shared" ref="A24:A35" si="49">IF(AND(D24="金",F24="金"),AI24,"★"&amp;AI24)</f>
        <v>GLORY GUANGZHOU</v>
      </c>
      <c r="B24" s="48" t="str">
        <f t="shared" si="32"/>
        <v>2632W</v>
      </c>
      <c r="C24" s="34" t="str">
        <f t="shared" si="33"/>
        <v>8/7</v>
      </c>
      <c r="D24" s="33" t="str">
        <f t="shared" si="34"/>
        <v>金</v>
      </c>
      <c r="E24" s="34" t="str">
        <f t="shared" si="35"/>
        <v>8/7</v>
      </c>
      <c r="F24" s="33" t="str">
        <f t="shared" si="36"/>
        <v>金</v>
      </c>
      <c r="G24" s="34">
        <f t="shared" si="37"/>
        <v>46244</v>
      </c>
      <c r="H24" s="33" t="str">
        <f t="shared" si="38"/>
        <v>月</v>
      </c>
      <c r="I24" s="34" t="str">
        <f t="shared" si="39"/>
        <v>8/11</v>
      </c>
      <c r="J24" s="33" t="str">
        <f t="shared" si="40"/>
        <v>火</v>
      </c>
      <c r="K24" s="34" t="str">
        <f t="shared" si="41"/>
        <v>8/11</v>
      </c>
      <c r="L24" s="33" t="str">
        <f t="shared" si="42"/>
        <v>火</v>
      </c>
      <c r="M24" s="34" t="str">
        <f t="shared" si="43"/>
        <v>8/11</v>
      </c>
      <c r="N24" s="33" t="str">
        <f t="shared" si="44"/>
        <v>火</v>
      </c>
      <c r="O24" s="34" t="str">
        <f t="shared" si="45"/>
        <v>8/13</v>
      </c>
      <c r="P24" s="35" t="str">
        <f t="shared" si="46"/>
        <v>木</v>
      </c>
      <c r="V24" t="s">
        <v>33</v>
      </c>
      <c r="W24" t="s">
        <v>77</v>
      </c>
      <c r="X24" t="s">
        <v>78</v>
      </c>
      <c r="Y24" t="s">
        <v>78</v>
      </c>
      <c r="Z24" t="s">
        <v>80</v>
      </c>
      <c r="AB24" t="s">
        <v>81</v>
      </c>
      <c r="AG24" t="s">
        <v>33</v>
      </c>
      <c r="AI24" s="49" t="str">
        <f t="shared" si="15"/>
        <v>GLORY GUANGZHOU</v>
      </c>
    </row>
    <row r="25" spans="1:35" ht="40.5" customHeight="1">
      <c r="A25" s="153" t="s">
        <v>111</v>
      </c>
      <c r="B25" s="154"/>
      <c r="C25" s="155"/>
      <c r="D25" s="156"/>
      <c r="E25" s="155"/>
      <c r="F25" s="156"/>
      <c r="G25" s="155"/>
      <c r="H25" s="156"/>
      <c r="I25" s="155"/>
      <c r="J25" s="156"/>
      <c r="K25" s="155"/>
      <c r="L25" s="156"/>
      <c r="M25" s="155"/>
      <c r="N25" s="156"/>
      <c r="O25" s="155"/>
      <c r="P25" s="157"/>
      <c r="AI25" s="49">
        <f t="shared" si="15"/>
        <v>0</v>
      </c>
    </row>
    <row r="26" spans="1:35" ht="40.5" customHeight="1">
      <c r="A26" s="32" t="str">
        <f t="shared" ref="A26:A35" si="50">IF(AND(D26="水",F26="水"),AI26,"★"&amp;AI26)</f>
        <v>GLORY SHENGDONG</v>
      </c>
      <c r="B26" s="48" t="str">
        <f t="shared" si="32"/>
        <v>2633W</v>
      </c>
      <c r="C26" s="34" t="str">
        <f t="shared" si="33"/>
        <v>8/12</v>
      </c>
      <c r="D26" s="33" t="str">
        <f t="shared" si="34"/>
        <v>水</v>
      </c>
      <c r="E26" s="34" t="str">
        <f t="shared" si="35"/>
        <v>8/12</v>
      </c>
      <c r="F26" s="33" t="str">
        <f t="shared" si="36"/>
        <v>水</v>
      </c>
      <c r="G26" s="34">
        <f t="shared" si="37"/>
        <v>46247</v>
      </c>
      <c r="H26" s="33" t="str">
        <f t="shared" si="38"/>
        <v>木</v>
      </c>
      <c r="I26" s="34" t="str">
        <f t="shared" si="39"/>
        <v>8/14</v>
      </c>
      <c r="J26" s="33" t="str">
        <f t="shared" si="40"/>
        <v>金</v>
      </c>
      <c r="K26" s="34" t="str">
        <f t="shared" si="41"/>
        <v>8/14</v>
      </c>
      <c r="L26" s="33" t="str">
        <f t="shared" si="42"/>
        <v>金</v>
      </c>
      <c r="M26" s="34" t="str">
        <f t="shared" si="43"/>
        <v>8/14</v>
      </c>
      <c r="N26" s="33" t="str">
        <f t="shared" si="44"/>
        <v>金</v>
      </c>
      <c r="O26" s="34" t="str">
        <f t="shared" si="45"/>
        <v>8/16</v>
      </c>
      <c r="P26" s="35" t="str">
        <f t="shared" si="46"/>
        <v>日</v>
      </c>
      <c r="V26" t="s">
        <v>32</v>
      </c>
      <c r="W26" t="s">
        <v>82</v>
      </c>
      <c r="X26" t="s">
        <v>83</v>
      </c>
      <c r="Y26" t="s">
        <v>83</v>
      </c>
      <c r="Z26" t="s">
        <v>84</v>
      </c>
      <c r="AB26" t="s">
        <v>85</v>
      </c>
      <c r="AG26" t="s">
        <v>32</v>
      </c>
      <c r="AI26" s="49" t="str">
        <f t="shared" si="15"/>
        <v>GLORY SHENGDONG</v>
      </c>
    </row>
    <row r="27" spans="1:35" ht="40.5" customHeight="1">
      <c r="A27" s="32" t="str">
        <f t="shared" ref="A27:A35" si="51">IF(AND(D27="金",F27="金"),AI27,"★"&amp;AI27)</f>
        <v>SHUN DA</v>
      </c>
      <c r="B27" s="48" t="str">
        <f t="shared" si="32"/>
        <v>2633W</v>
      </c>
      <c r="C27" s="34" t="str">
        <f t="shared" si="33"/>
        <v>8/14</v>
      </c>
      <c r="D27" s="33" t="str">
        <f t="shared" si="34"/>
        <v>金</v>
      </c>
      <c r="E27" s="34" t="str">
        <f t="shared" si="35"/>
        <v>8/14</v>
      </c>
      <c r="F27" s="33" t="str">
        <f t="shared" si="36"/>
        <v>金</v>
      </c>
      <c r="G27" s="34">
        <f t="shared" si="37"/>
        <v>46251</v>
      </c>
      <c r="H27" s="33" t="str">
        <f t="shared" si="38"/>
        <v>月</v>
      </c>
      <c r="I27" s="34" t="str">
        <f t="shared" si="39"/>
        <v>8/18</v>
      </c>
      <c r="J27" s="33" t="str">
        <f t="shared" si="40"/>
        <v>火</v>
      </c>
      <c r="K27" s="34" t="str">
        <f t="shared" si="41"/>
        <v>8/18</v>
      </c>
      <c r="L27" s="33" t="str">
        <f t="shared" si="42"/>
        <v>火</v>
      </c>
      <c r="M27" s="34" t="str">
        <f t="shared" si="43"/>
        <v>8/18</v>
      </c>
      <c r="N27" s="33" t="str">
        <f t="shared" si="44"/>
        <v>火</v>
      </c>
      <c r="O27" s="34" t="str">
        <f t="shared" si="45"/>
        <v>8/20</v>
      </c>
      <c r="P27" s="35" t="str">
        <f t="shared" si="46"/>
        <v>木</v>
      </c>
      <c r="V27" t="s">
        <v>30</v>
      </c>
      <c r="W27" t="s">
        <v>82</v>
      </c>
      <c r="X27" t="s">
        <v>84</v>
      </c>
      <c r="Y27" t="s">
        <v>84</v>
      </c>
      <c r="Z27" t="s">
        <v>86</v>
      </c>
      <c r="AB27" t="s">
        <v>87</v>
      </c>
      <c r="AG27" t="s">
        <v>30</v>
      </c>
      <c r="AI27" s="49" t="str">
        <f t="shared" si="15"/>
        <v>SHUN DA</v>
      </c>
    </row>
    <row r="28" spans="1:35" ht="40.5" customHeight="1">
      <c r="A28" s="32" t="str">
        <f t="shared" ref="A28:A35" si="52">IF(AND(D28="月",F28="月"),AI28,"★"&amp;AI28)</f>
        <v>MILD SONATA</v>
      </c>
      <c r="B28" s="48" t="str">
        <f t="shared" si="32"/>
        <v>2633W</v>
      </c>
      <c r="C28" s="34" t="str">
        <f t="shared" si="33"/>
        <v>8/17</v>
      </c>
      <c r="D28" s="33" t="str">
        <f t="shared" si="34"/>
        <v>月</v>
      </c>
      <c r="E28" s="34" t="str">
        <f t="shared" si="35"/>
        <v>8/17</v>
      </c>
      <c r="F28" s="33" t="str">
        <f t="shared" si="36"/>
        <v>月</v>
      </c>
      <c r="G28" s="34">
        <f t="shared" si="37"/>
        <v>46252</v>
      </c>
      <c r="H28" s="33" t="str">
        <f t="shared" si="38"/>
        <v>火</v>
      </c>
      <c r="I28" s="34" t="str">
        <f t="shared" si="39"/>
        <v>8/19</v>
      </c>
      <c r="J28" s="33" t="str">
        <f t="shared" si="40"/>
        <v>水</v>
      </c>
      <c r="K28" s="34" t="str">
        <f t="shared" si="41"/>
        <v>8/19</v>
      </c>
      <c r="L28" s="33" t="str">
        <f t="shared" si="42"/>
        <v>水</v>
      </c>
      <c r="M28" s="34" t="str">
        <f t="shared" si="43"/>
        <v>8/19</v>
      </c>
      <c r="N28" s="33" t="str">
        <f t="shared" si="44"/>
        <v>水</v>
      </c>
      <c r="O28" s="34" t="str">
        <f t="shared" si="45"/>
        <v>8/22</v>
      </c>
      <c r="P28" s="35" t="str">
        <f t="shared" si="46"/>
        <v>土</v>
      </c>
      <c r="V28" t="s">
        <v>31</v>
      </c>
      <c r="W28" t="s">
        <v>82</v>
      </c>
      <c r="X28" t="s">
        <v>88</v>
      </c>
      <c r="Y28" t="s">
        <v>88</v>
      </c>
      <c r="Z28" t="s">
        <v>89</v>
      </c>
      <c r="AB28" t="s">
        <v>90</v>
      </c>
      <c r="AG28" t="s">
        <v>31</v>
      </c>
      <c r="AI28" s="49" t="str">
        <f t="shared" si="15"/>
        <v>MILD SONATA</v>
      </c>
    </row>
    <row r="29" spans="1:35" ht="40.5" customHeight="1">
      <c r="A29" s="32" t="str">
        <f t="shared" ref="A29:A35" si="53">IF(AND(D29="水",F29="水"),AI29,"★"&amp;AI29)</f>
        <v>GLORY SHENGDONG</v>
      </c>
      <c r="B29" s="48" t="str">
        <f t="shared" si="32"/>
        <v>2634W</v>
      </c>
      <c r="C29" s="34" t="str">
        <f t="shared" si="33"/>
        <v>8/19</v>
      </c>
      <c r="D29" s="33" t="str">
        <f t="shared" si="34"/>
        <v>水</v>
      </c>
      <c r="E29" s="34" t="str">
        <f t="shared" si="35"/>
        <v>8/19</v>
      </c>
      <c r="F29" s="33" t="str">
        <f t="shared" si="36"/>
        <v>水</v>
      </c>
      <c r="G29" s="34">
        <f t="shared" si="37"/>
        <v>46254</v>
      </c>
      <c r="H29" s="33" t="str">
        <f t="shared" si="38"/>
        <v>木</v>
      </c>
      <c r="I29" s="34" t="str">
        <f t="shared" si="39"/>
        <v>8/21</v>
      </c>
      <c r="J29" s="33" t="str">
        <f t="shared" si="40"/>
        <v>金</v>
      </c>
      <c r="K29" s="34" t="str">
        <f t="shared" si="41"/>
        <v>8/21</v>
      </c>
      <c r="L29" s="33" t="str">
        <f t="shared" si="42"/>
        <v>金</v>
      </c>
      <c r="M29" s="34" t="str">
        <f t="shared" si="43"/>
        <v>8/21</v>
      </c>
      <c r="N29" s="33" t="str">
        <f t="shared" si="44"/>
        <v>金</v>
      </c>
      <c r="O29" s="34" t="str">
        <f t="shared" si="45"/>
        <v>8/23</v>
      </c>
      <c r="P29" s="35" t="str">
        <f t="shared" si="46"/>
        <v>日</v>
      </c>
      <c r="V29" t="s">
        <v>32</v>
      </c>
      <c r="W29" t="s">
        <v>91</v>
      </c>
      <c r="X29" t="s">
        <v>89</v>
      </c>
      <c r="Y29" t="s">
        <v>89</v>
      </c>
      <c r="Z29" t="s">
        <v>92</v>
      </c>
      <c r="AB29" t="s">
        <v>93</v>
      </c>
      <c r="AG29" t="s">
        <v>32</v>
      </c>
      <c r="AI29" s="49" t="str">
        <f t="shared" si="15"/>
        <v>GLORY SHENGDONG</v>
      </c>
    </row>
    <row r="30" spans="1:35" ht="40.5" customHeight="1">
      <c r="A30" s="32" t="str">
        <f t="shared" ref="A30:A35" si="54">IF(AND(D30="金",F30="金"),AI30,"★"&amp;AI30)</f>
        <v>GLORY GUANGZHOU</v>
      </c>
      <c r="B30" s="48" t="str">
        <f t="shared" si="32"/>
        <v>2634W</v>
      </c>
      <c r="C30" s="34" t="str">
        <f t="shared" si="33"/>
        <v>8/21</v>
      </c>
      <c r="D30" s="33" t="str">
        <f t="shared" si="34"/>
        <v>金</v>
      </c>
      <c r="E30" s="34" t="str">
        <f t="shared" si="35"/>
        <v>8/21</v>
      </c>
      <c r="F30" s="33" t="str">
        <f t="shared" si="36"/>
        <v>金</v>
      </c>
      <c r="G30" s="34">
        <f t="shared" si="37"/>
        <v>46258</v>
      </c>
      <c r="H30" s="33" t="str">
        <f t="shared" si="38"/>
        <v>月</v>
      </c>
      <c r="I30" s="34" t="str">
        <f t="shared" si="39"/>
        <v>8/25</v>
      </c>
      <c r="J30" s="33" t="str">
        <f t="shared" si="40"/>
        <v>火</v>
      </c>
      <c r="K30" s="34" t="str">
        <f t="shared" si="41"/>
        <v>8/25</v>
      </c>
      <c r="L30" s="33" t="str">
        <f t="shared" si="42"/>
        <v>火</v>
      </c>
      <c r="M30" s="34" t="str">
        <f t="shared" si="43"/>
        <v>8/25</v>
      </c>
      <c r="N30" s="33" t="str">
        <f t="shared" si="44"/>
        <v>火</v>
      </c>
      <c r="O30" s="34" t="str">
        <f t="shared" si="45"/>
        <v>8/27</v>
      </c>
      <c r="P30" s="35" t="str">
        <f t="shared" si="46"/>
        <v>木</v>
      </c>
      <c r="V30" t="s">
        <v>33</v>
      </c>
      <c r="W30" t="s">
        <v>91</v>
      </c>
      <c r="X30" t="s">
        <v>92</v>
      </c>
      <c r="Y30" t="s">
        <v>92</v>
      </c>
      <c r="Z30" t="s">
        <v>94</v>
      </c>
      <c r="AB30" t="s">
        <v>95</v>
      </c>
      <c r="AG30" t="s">
        <v>33</v>
      </c>
      <c r="AI30" s="49" t="str">
        <f t="shared" si="15"/>
        <v>GLORY GUANGZHOU</v>
      </c>
    </row>
    <row r="31" spans="1:35" ht="40.5" customHeight="1">
      <c r="A31" s="32" t="str">
        <f t="shared" ref="A31:A35" si="55">IF(AND(D31="月",F31="月"),AI31,"★"&amp;AI31)</f>
        <v>MILD SONATA</v>
      </c>
      <c r="B31" s="48" t="str">
        <f t="shared" si="32"/>
        <v>2634W</v>
      </c>
      <c r="C31" s="34" t="str">
        <f t="shared" si="33"/>
        <v>8/24</v>
      </c>
      <c r="D31" s="33" t="str">
        <f t="shared" si="34"/>
        <v>月</v>
      </c>
      <c r="E31" s="34" t="str">
        <f t="shared" si="35"/>
        <v>8/24</v>
      </c>
      <c r="F31" s="33" t="str">
        <f t="shared" si="36"/>
        <v>月</v>
      </c>
      <c r="G31" s="34">
        <f t="shared" si="37"/>
        <v>46259</v>
      </c>
      <c r="H31" s="33" t="str">
        <f t="shared" si="38"/>
        <v>火</v>
      </c>
      <c r="I31" s="34" t="str">
        <f t="shared" si="39"/>
        <v>8/26</v>
      </c>
      <c r="J31" s="33" t="str">
        <f t="shared" si="40"/>
        <v>水</v>
      </c>
      <c r="K31" s="34" t="str">
        <f t="shared" si="41"/>
        <v>8/26</v>
      </c>
      <c r="L31" s="33" t="str">
        <f t="shared" si="42"/>
        <v>水</v>
      </c>
      <c r="M31" s="34" t="str">
        <f t="shared" si="43"/>
        <v>8/26</v>
      </c>
      <c r="N31" s="33" t="str">
        <f t="shared" si="44"/>
        <v>水</v>
      </c>
      <c r="O31" s="34" t="str">
        <f t="shared" si="45"/>
        <v>8/29</v>
      </c>
      <c r="P31" s="35" t="str">
        <f t="shared" si="46"/>
        <v>土</v>
      </c>
      <c r="V31" t="s">
        <v>31</v>
      </c>
      <c r="W31" t="s">
        <v>91</v>
      </c>
      <c r="X31" t="s">
        <v>96</v>
      </c>
      <c r="Y31" t="s">
        <v>96</v>
      </c>
      <c r="Z31" t="s">
        <v>97</v>
      </c>
      <c r="AB31" t="s">
        <v>98</v>
      </c>
      <c r="AG31" t="s">
        <v>31</v>
      </c>
      <c r="AI31" s="49" t="str">
        <f t="shared" si="15"/>
        <v>MILD SONATA</v>
      </c>
    </row>
    <row r="32" spans="1:35" ht="40.5" customHeight="1">
      <c r="A32" s="32" t="str">
        <f t="shared" ref="A32:A35" si="56">IF(AND(D32="水",F32="水"),AI32,"★"&amp;AI32)</f>
        <v>GLORY SHENGDONG</v>
      </c>
      <c r="B32" s="48" t="str">
        <f t="shared" si="32"/>
        <v>2635W</v>
      </c>
      <c r="C32" s="34" t="str">
        <f t="shared" si="33"/>
        <v>8/26</v>
      </c>
      <c r="D32" s="33" t="str">
        <f t="shared" si="34"/>
        <v>水</v>
      </c>
      <c r="E32" s="34" t="str">
        <f t="shared" si="35"/>
        <v>8/26</v>
      </c>
      <c r="F32" s="33" t="str">
        <f t="shared" si="36"/>
        <v>水</v>
      </c>
      <c r="G32" s="34">
        <f t="shared" si="37"/>
        <v>46261</v>
      </c>
      <c r="H32" s="33" t="str">
        <f t="shared" si="38"/>
        <v>木</v>
      </c>
      <c r="I32" s="34" t="str">
        <f t="shared" si="39"/>
        <v>8/28</v>
      </c>
      <c r="J32" s="33" t="str">
        <f t="shared" si="40"/>
        <v>金</v>
      </c>
      <c r="K32" s="34" t="str">
        <f t="shared" si="41"/>
        <v>8/28</v>
      </c>
      <c r="L32" s="33" t="str">
        <f t="shared" si="42"/>
        <v>金</v>
      </c>
      <c r="M32" s="34" t="str">
        <f t="shared" si="43"/>
        <v>8/28</v>
      </c>
      <c r="N32" s="33" t="str">
        <f t="shared" si="44"/>
        <v>金</v>
      </c>
      <c r="O32" s="34" t="str">
        <f t="shared" si="45"/>
        <v>8/30</v>
      </c>
      <c r="P32" s="35" t="str">
        <f t="shared" si="46"/>
        <v>日</v>
      </c>
      <c r="V32" t="s">
        <v>32</v>
      </c>
      <c r="W32" t="s">
        <v>99</v>
      </c>
      <c r="X32" t="s">
        <v>97</v>
      </c>
      <c r="Y32" t="s">
        <v>97</v>
      </c>
      <c r="Z32" t="s">
        <v>100</v>
      </c>
      <c r="AB32" t="s">
        <v>101</v>
      </c>
      <c r="AG32" t="s">
        <v>32</v>
      </c>
      <c r="AI32" s="49" t="str">
        <f t="shared" si="15"/>
        <v>GLORY SHENGDONG</v>
      </c>
    </row>
    <row r="33" spans="1:35" ht="40.5" customHeight="1">
      <c r="A33" s="32" t="str">
        <f t="shared" ref="A33:A35" si="57">IF(AND(D33="金",F33="金"),AI33,"★"&amp;AI33)</f>
        <v>SHUN DA</v>
      </c>
      <c r="B33" s="48" t="str">
        <f t="shared" si="32"/>
        <v>2635W</v>
      </c>
      <c r="C33" s="34" t="str">
        <f t="shared" si="33"/>
        <v>8/28</v>
      </c>
      <c r="D33" s="33" t="str">
        <f t="shared" si="34"/>
        <v>金</v>
      </c>
      <c r="E33" s="34" t="str">
        <f t="shared" si="35"/>
        <v>8/28</v>
      </c>
      <c r="F33" s="33" t="str">
        <f t="shared" si="36"/>
        <v>金</v>
      </c>
      <c r="G33" s="34">
        <f t="shared" si="37"/>
        <v>46265</v>
      </c>
      <c r="H33" s="33" t="str">
        <f t="shared" si="38"/>
        <v>月</v>
      </c>
      <c r="I33" s="34" t="str">
        <f t="shared" si="39"/>
        <v>9/1</v>
      </c>
      <c r="J33" s="33" t="str">
        <f t="shared" si="40"/>
        <v>火</v>
      </c>
      <c r="K33" s="34" t="str">
        <f t="shared" si="41"/>
        <v>9/1</v>
      </c>
      <c r="L33" s="33" t="str">
        <f t="shared" si="42"/>
        <v>火</v>
      </c>
      <c r="M33" s="34" t="str">
        <f t="shared" si="43"/>
        <v>9/1</v>
      </c>
      <c r="N33" s="33" t="str">
        <f t="shared" si="44"/>
        <v>火</v>
      </c>
      <c r="O33" s="34" t="str">
        <f t="shared" si="45"/>
        <v>9/3</v>
      </c>
      <c r="P33" s="35" t="str">
        <f t="shared" si="46"/>
        <v>木</v>
      </c>
      <c r="V33" t="s">
        <v>30</v>
      </c>
      <c r="W33" t="s">
        <v>99</v>
      </c>
      <c r="X33" t="s">
        <v>100</v>
      </c>
      <c r="Y33" t="s">
        <v>100</v>
      </c>
      <c r="Z33" t="s">
        <v>102</v>
      </c>
      <c r="AB33" t="s">
        <v>103</v>
      </c>
      <c r="AG33" t="s">
        <v>30</v>
      </c>
      <c r="AI33" s="49" t="str">
        <f t="shared" si="15"/>
        <v>SHUN DA</v>
      </c>
    </row>
    <row r="34" spans="1:35" ht="39.75" customHeight="1">
      <c r="A34" s="32" t="str">
        <f t="shared" ref="A34:A35" si="58">IF(AND(D34="月",F34="月"),AI34,"★"&amp;AI34)</f>
        <v>MILD SONATA</v>
      </c>
      <c r="B34" s="48" t="str">
        <f t="shared" si="32"/>
        <v>2635W</v>
      </c>
      <c r="C34" s="34" t="str">
        <f t="shared" si="33"/>
        <v>8/31</v>
      </c>
      <c r="D34" s="33" t="str">
        <f t="shared" si="34"/>
        <v>月</v>
      </c>
      <c r="E34" s="34" t="str">
        <f t="shared" si="35"/>
        <v>8/31</v>
      </c>
      <c r="F34" s="33" t="str">
        <f t="shared" si="36"/>
        <v>月</v>
      </c>
      <c r="G34" s="34">
        <f t="shared" si="37"/>
        <v>46266</v>
      </c>
      <c r="H34" s="33" t="str">
        <f t="shared" si="38"/>
        <v>火</v>
      </c>
      <c r="I34" s="34" t="str">
        <f t="shared" si="39"/>
        <v>9/2</v>
      </c>
      <c r="J34" s="33" t="str">
        <f t="shared" si="40"/>
        <v>水</v>
      </c>
      <c r="K34" s="34" t="str">
        <f t="shared" si="41"/>
        <v>9/2</v>
      </c>
      <c r="L34" s="33" t="str">
        <f t="shared" si="42"/>
        <v>水</v>
      </c>
      <c r="M34" s="34" t="str">
        <f t="shared" si="43"/>
        <v>9/2</v>
      </c>
      <c r="N34" s="33" t="str">
        <f t="shared" si="44"/>
        <v>水</v>
      </c>
      <c r="O34" s="34" t="str">
        <f t="shared" si="45"/>
        <v>9/5</v>
      </c>
      <c r="P34" s="35" t="str">
        <f t="shared" si="46"/>
        <v>土</v>
      </c>
      <c r="V34" t="s">
        <v>31</v>
      </c>
      <c r="W34" t="s">
        <v>99</v>
      </c>
      <c r="X34" t="s">
        <v>104</v>
      </c>
      <c r="Y34" t="s">
        <v>104</v>
      </c>
      <c r="Z34" t="s">
        <v>105</v>
      </c>
      <c r="AB34" t="s">
        <v>106</v>
      </c>
      <c r="AG34" t="s">
        <v>31</v>
      </c>
      <c r="AI34" s="49" t="str">
        <f t="shared" si="15"/>
        <v>MILD SONATA</v>
      </c>
    </row>
    <row r="35" spans="1:35" ht="45" customHeight="1">
      <c r="A35" s="36" t="str">
        <f t="shared" ref="A35" si="59">IF(AND(D35="水",F35="水"),AI35,"★"&amp;AI35)</f>
        <v>GLORY SHENGDONG</v>
      </c>
      <c r="B35" s="45" t="str">
        <f t="shared" si="32"/>
        <v>2636W</v>
      </c>
      <c r="C35" s="38" t="str">
        <f t="shared" si="33"/>
        <v>9/2</v>
      </c>
      <c r="D35" s="37" t="str">
        <f t="shared" si="34"/>
        <v>水</v>
      </c>
      <c r="E35" s="38" t="str">
        <f t="shared" si="35"/>
        <v>9/2</v>
      </c>
      <c r="F35" s="37" t="str">
        <f t="shared" si="36"/>
        <v>水</v>
      </c>
      <c r="G35" s="38">
        <f t="shared" si="37"/>
        <v>46268</v>
      </c>
      <c r="H35" s="37" t="str">
        <f t="shared" si="38"/>
        <v>木</v>
      </c>
      <c r="I35" s="38" t="str">
        <f t="shared" si="39"/>
        <v>9/4</v>
      </c>
      <c r="J35" s="37" t="str">
        <f t="shared" si="40"/>
        <v>金</v>
      </c>
      <c r="K35" s="38" t="str">
        <f t="shared" si="41"/>
        <v>9/4</v>
      </c>
      <c r="L35" s="37" t="str">
        <f t="shared" si="42"/>
        <v>金</v>
      </c>
      <c r="M35" s="38" t="str">
        <f t="shared" si="43"/>
        <v>9/4</v>
      </c>
      <c r="N35" s="37" t="str">
        <f t="shared" si="44"/>
        <v>金</v>
      </c>
      <c r="O35" s="38" t="str">
        <f t="shared" si="45"/>
        <v>9/6</v>
      </c>
      <c r="P35" s="39" t="str">
        <f t="shared" si="46"/>
        <v>日</v>
      </c>
      <c r="V35" t="s">
        <v>32</v>
      </c>
      <c r="W35" t="s">
        <v>107</v>
      </c>
      <c r="X35" t="s">
        <v>105</v>
      </c>
      <c r="Y35" t="s">
        <v>105</v>
      </c>
      <c r="Z35" t="s">
        <v>108</v>
      </c>
      <c r="AB35" t="s">
        <v>109</v>
      </c>
      <c r="AG35" t="s">
        <v>32</v>
      </c>
      <c r="AI35" s="49" t="str">
        <f t="shared" si="15"/>
        <v>GLORY SHENGDONG</v>
      </c>
    </row>
    <row r="36" spans="1:35" ht="35.25" customHeight="1">
      <c r="C36" s="41"/>
      <c r="D36" s="42"/>
      <c r="E36" s="41"/>
      <c r="F36" s="42"/>
      <c r="G36" s="41"/>
      <c r="H36" s="42"/>
      <c r="I36" s="41"/>
      <c r="J36" s="42"/>
      <c r="K36" s="41"/>
      <c r="L36" s="42"/>
      <c r="M36" s="41"/>
      <c r="N36" s="42"/>
      <c r="O36" s="41"/>
      <c r="P36" s="42"/>
    </row>
    <row r="37" spans="1:35" ht="36" thickBot="1">
      <c r="A37" s="29" t="s">
        <v>2</v>
      </c>
      <c r="B37" s="30" t="s">
        <v>1</v>
      </c>
      <c r="C37" s="43"/>
      <c r="D37" s="43"/>
      <c r="E37" s="43"/>
      <c r="F37" s="44"/>
      <c r="G37" s="30" t="s">
        <v>0</v>
      </c>
      <c r="H37" s="43"/>
      <c r="I37" s="43"/>
      <c r="J37" s="43"/>
      <c r="K37" s="43"/>
      <c r="L37" s="43"/>
      <c r="M37" s="43"/>
      <c r="N37" s="43"/>
      <c r="O37" s="43"/>
      <c r="P37" s="44"/>
    </row>
    <row r="38" spans="1:35" ht="39" customHeight="1" thickTop="1">
      <c r="A38" s="136" t="s">
        <v>26</v>
      </c>
      <c r="B38" s="139" t="s">
        <v>15</v>
      </c>
      <c r="C38" s="140"/>
      <c r="D38" s="140"/>
      <c r="E38" s="140"/>
      <c r="F38" s="141"/>
      <c r="G38" s="19" t="s">
        <v>16</v>
      </c>
      <c r="H38" s="20"/>
      <c r="I38" s="20"/>
      <c r="J38" s="20"/>
      <c r="K38" s="21"/>
      <c r="L38" s="22"/>
      <c r="M38" s="22"/>
      <c r="N38" s="22"/>
      <c r="O38" s="22"/>
      <c r="P38" s="23" t="s">
        <v>21</v>
      </c>
    </row>
    <row r="39" spans="1:35" ht="28.5">
      <c r="A39" s="137"/>
      <c r="B39" s="142"/>
      <c r="C39" s="143"/>
      <c r="D39" s="143"/>
      <c r="E39" s="143"/>
      <c r="F39" s="144"/>
      <c r="G39" s="18" t="s">
        <v>17</v>
      </c>
      <c r="H39" s="6"/>
      <c r="I39" s="6"/>
      <c r="J39" s="6"/>
      <c r="K39" s="5"/>
      <c r="L39" s="4"/>
      <c r="M39" s="4"/>
      <c r="N39" s="4"/>
      <c r="O39" s="4"/>
      <c r="P39" s="3"/>
    </row>
    <row r="40" spans="1:35" ht="36" customHeight="1">
      <c r="A40" s="138" t="s">
        <v>27</v>
      </c>
      <c r="B40" s="145" t="s">
        <v>18</v>
      </c>
      <c r="C40" s="146"/>
      <c r="D40" s="146"/>
      <c r="E40" s="146"/>
      <c r="F40" s="147"/>
      <c r="G40" s="19" t="s">
        <v>19</v>
      </c>
      <c r="H40" s="20"/>
      <c r="I40" s="20"/>
      <c r="J40" s="20"/>
      <c r="K40" s="21"/>
      <c r="L40" s="22"/>
      <c r="M40" s="22"/>
      <c r="N40" s="22"/>
      <c r="O40" s="22"/>
      <c r="P40" s="23" t="s">
        <v>22</v>
      </c>
    </row>
    <row r="41" spans="1:35" ht="39.75" customHeight="1">
      <c r="A41" s="137"/>
      <c r="B41" s="142"/>
      <c r="C41" s="143"/>
      <c r="D41" s="143"/>
      <c r="E41" s="143"/>
      <c r="F41" s="144"/>
      <c r="G41" s="18" t="s">
        <v>20</v>
      </c>
      <c r="H41" s="6"/>
      <c r="I41" s="6"/>
      <c r="J41" s="6"/>
      <c r="K41" s="5"/>
      <c r="L41" s="4"/>
      <c r="M41" s="4"/>
      <c r="N41" s="4"/>
      <c r="O41" s="4"/>
      <c r="P41" s="3"/>
    </row>
  </sheetData>
  <mergeCells count="29">
    <mergeCell ref="A40:A41"/>
    <mergeCell ref="E5:F7"/>
    <mergeCell ref="B38:F39"/>
    <mergeCell ref="B40:F41"/>
    <mergeCell ref="I8:J8"/>
    <mergeCell ref="G5:H7"/>
    <mergeCell ref="I5:J7"/>
    <mergeCell ref="G4:J4"/>
    <mergeCell ref="K4:N4"/>
    <mergeCell ref="C5:D7"/>
    <mergeCell ref="A38:A39"/>
    <mergeCell ref="M8:N8"/>
    <mergeCell ref="K5:L7"/>
    <mergeCell ref="O5:P7"/>
    <mergeCell ref="Q1:U1"/>
    <mergeCell ref="R6:S6"/>
    <mergeCell ref="A2:E2"/>
    <mergeCell ref="O3:P3"/>
    <mergeCell ref="A4:A8"/>
    <mergeCell ref="B4:B8"/>
    <mergeCell ref="O4:P4"/>
    <mergeCell ref="R8:S8"/>
    <mergeCell ref="G8:H8"/>
    <mergeCell ref="K8:L8"/>
    <mergeCell ref="O8:P8"/>
    <mergeCell ref="R4:S4"/>
    <mergeCell ref="C4:F4"/>
    <mergeCell ref="R5:S5"/>
    <mergeCell ref="M5:N7"/>
  </mergeCells>
  <phoneticPr fontId="1"/>
  <pageMargins left="0.9055118110236221" right="0.51181102362204722" top="0.55118110236220474" bottom="0.55118110236220474" header="0.31496062992125984" footer="0.31496062992125984"/>
  <pageSetup paperSize="9" scale="35" fitToHeight="0" orientation="landscape" r:id="rId1"/>
  <rowBreaks count="2" manualBreakCount="2">
    <brk id="41" max="20" man="1"/>
    <brk id="43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上海</vt:lpstr>
      <vt:lpstr>上海!Print_Area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2026-04-16T01:49:23Z</cp:lastPrinted>
  <dcterms:created xsi:type="dcterms:W3CDTF">2016-08-19T05:01:43Z</dcterms:created>
  <dcterms:modified xsi:type="dcterms:W3CDTF">2026-07-03T04:17:02Z</dcterms:modified>
</cp:coreProperties>
</file>