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545AF89C-C571-4C54-8DAC-93B4235B75BB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上海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上海!$A$1:$U$36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1" l="1"/>
  <c r="D12" i="1" s="1"/>
  <c r="E12" i="1"/>
  <c r="F12" i="1" s="1"/>
  <c r="M12" i="1"/>
  <c r="I12" i="1" s="1"/>
  <c r="J12" i="1" s="1"/>
  <c r="O12" i="1"/>
  <c r="P12" i="1" s="1"/>
  <c r="C13" i="1"/>
  <c r="D13" i="1" s="1"/>
  <c r="E13" i="1"/>
  <c r="F13" i="1" s="1"/>
  <c r="M13" i="1"/>
  <c r="I13" i="1" s="1"/>
  <c r="J13" i="1" s="1"/>
  <c r="O13" i="1"/>
  <c r="P13" i="1" s="1"/>
  <c r="C14" i="1"/>
  <c r="D14" i="1" s="1"/>
  <c r="E14" i="1"/>
  <c r="F14" i="1" s="1"/>
  <c r="M14" i="1"/>
  <c r="I14" i="1" s="1"/>
  <c r="J14" i="1" s="1"/>
  <c r="O14" i="1"/>
  <c r="P14" i="1" s="1"/>
  <c r="C15" i="1"/>
  <c r="D15" i="1" s="1"/>
  <c r="E15" i="1"/>
  <c r="F15" i="1" s="1"/>
  <c r="M15" i="1"/>
  <c r="I15" i="1" s="1"/>
  <c r="J15" i="1" s="1"/>
  <c r="O15" i="1"/>
  <c r="P15" i="1" s="1"/>
  <c r="C17" i="1"/>
  <c r="D17" i="1" s="1"/>
  <c r="E17" i="1"/>
  <c r="F17" i="1" s="1"/>
  <c r="M17" i="1"/>
  <c r="I17" i="1" s="1"/>
  <c r="J17" i="1" s="1"/>
  <c r="O17" i="1"/>
  <c r="P17" i="1" s="1"/>
  <c r="C18" i="1"/>
  <c r="D18" i="1" s="1"/>
  <c r="E18" i="1"/>
  <c r="F18" i="1" s="1"/>
  <c r="M18" i="1"/>
  <c r="K18" i="1" s="1"/>
  <c r="O18" i="1"/>
  <c r="P18" i="1" s="1"/>
  <c r="C19" i="1"/>
  <c r="D19" i="1" s="1"/>
  <c r="E19" i="1"/>
  <c r="F19" i="1" s="1"/>
  <c r="M19" i="1"/>
  <c r="I19" i="1" s="1"/>
  <c r="J19" i="1" s="1"/>
  <c r="O19" i="1"/>
  <c r="P19" i="1" s="1"/>
  <c r="C20" i="1"/>
  <c r="D20" i="1" s="1"/>
  <c r="E20" i="1"/>
  <c r="F20" i="1" s="1"/>
  <c r="M20" i="1"/>
  <c r="I20" i="1" s="1"/>
  <c r="J20" i="1" s="1"/>
  <c r="O20" i="1"/>
  <c r="P20" i="1" s="1"/>
  <c r="C21" i="1"/>
  <c r="D21" i="1" s="1"/>
  <c r="E21" i="1"/>
  <c r="F21" i="1" s="1"/>
  <c r="M21" i="1"/>
  <c r="I21" i="1" s="1"/>
  <c r="J21" i="1" s="1"/>
  <c r="O21" i="1"/>
  <c r="P21" i="1" s="1"/>
  <c r="C22" i="1"/>
  <c r="D22" i="1" s="1"/>
  <c r="E22" i="1"/>
  <c r="F22" i="1" s="1"/>
  <c r="M22" i="1"/>
  <c r="I22" i="1" s="1"/>
  <c r="J22" i="1" s="1"/>
  <c r="O22" i="1"/>
  <c r="P22" i="1" s="1"/>
  <c r="C23" i="1"/>
  <c r="D23" i="1"/>
  <c r="E23" i="1"/>
  <c r="F23" i="1" s="1"/>
  <c r="M23" i="1"/>
  <c r="I23" i="1" s="1"/>
  <c r="J23" i="1" s="1"/>
  <c r="O23" i="1"/>
  <c r="P23" i="1" s="1"/>
  <c r="C24" i="1"/>
  <c r="D24" i="1" s="1"/>
  <c r="E24" i="1"/>
  <c r="F24" i="1" s="1"/>
  <c r="M24" i="1"/>
  <c r="I24" i="1" s="1"/>
  <c r="J24" i="1" s="1"/>
  <c r="O24" i="1"/>
  <c r="P24" i="1" s="1"/>
  <c r="C25" i="1"/>
  <c r="D25" i="1" s="1"/>
  <c r="E25" i="1"/>
  <c r="F25" i="1" s="1"/>
  <c r="M25" i="1"/>
  <c r="I25" i="1" s="1"/>
  <c r="J25" i="1" s="1"/>
  <c r="O25" i="1"/>
  <c r="P25" i="1" s="1"/>
  <c r="C26" i="1"/>
  <c r="D26" i="1" s="1"/>
  <c r="E26" i="1"/>
  <c r="F26" i="1" s="1"/>
  <c r="M26" i="1"/>
  <c r="K26" i="1" s="1"/>
  <c r="O26" i="1"/>
  <c r="P26" i="1" s="1"/>
  <c r="AI16" i="1"/>
  <c r="N24" i="1" l="1"/>
  <c r="B24" i="1" s="1"/>
  <c r="N17" i="1"/>
  <c r="B17" i="1" s="1"/>
  <c r="K25" i="1"/>
  <c r="L25" i="1" s="1"/>
  <c r="AI25" i="1" s="1"/>
  <c r="N23" i="1"/>
  <c r="B23" i="1" s="1"/>
  <c r="I18" i="1"/>
  <c r="J18" i="1" s="1"/>
  <c r="N26" i="1"/>
  <c r="B26" i="1" s="1"/>
  <c r="K24" i="1"/>
  <c r="G24" i="1" s="1"/>
  <c r="H24" i="1" s="1"/>
  <c r="K12" i="1"/>
  <c r="G12" i="1" s="1"/>
  <c r="H12" i="1" s="1"/>
  <c r="K22" i="1"/>
  <c r="L22" i="1" s="1"/>
  <c r="AI22" i="1" s="1"/>
  <c r="A22" i="1" s="1"/>
  <c r="N20" i="1"/>
  <c r="B20" i="1" s="1"/>
  <c r="N15" i="1"/>
  <c r="B15" i="1" s="1"/>
  <c r="G18" i="1"/>
  <c r="H18" i="1" s="1"/>
  <c r="L18" i="1"/>
  <c r="AI18" i="1" s="1"/>
  <c r="N14" i="1"/>
  <c r="B14" i="1" s="1"/>
  <c r="A18" i="1"/>
  <c r="A25" i="1"/>
  <c r="N12" i="1"/>
  <c r="B12" i="1" s="1"/>
  <c r="I26" i="1"/>
  <c r="J26" i="1" s="1"/>
  <c r="K19" i="1"/>
  <c r="L19" i="1" s="1"/>
  <c r="AI19" i="1" s="1"/>
  <c r="A19" i="1" s="1"/>
  <c r="N21" i="1"/>
  <c r="B21" i="1" s="1"/>
  <c r="K15" i="1"/>
  <c r="N18" i="1"/>
  <c r="B18" i="1" s="1"/>
  <c r="K21" i="1"/>
  <c r="K13" i="1"/>
  <c r="L13" i="1" s="1"/>
  <c r="AI13" i="1" s="1"/>
  <c r="A13" i="1" s="1"/>
  <c r="G26" i="1"/>
  <c r="H26" i="1" s="1"/>
  <c r="L26" i="1"/>
  <c r="AI26" i="1" s="1"/>
  <c r="A26" i="1" s="1"/>
  <c r="G25" i="1"/>
  <c r="H25" i="1" s="1"/>
  <c r="K23" i="1"/>
  <c r="K20" i="1"/>
  <c r="K17" i="1"/>
  <c r="K14" i="1"/>
  <c r="N25" i="1"/>
  <c r="B25" i="1" s="1"/>
  <c r="N22" i="1"/>
  <c r="B22" i="1" s="1"/>
  <c r="N19" i="1"/>
  <c r="B19" i="1" s="1"/>
  <c r="N13" i="1"/>
  <c r="B13" i="1" s="1"/>
  <c r="O10" i="1"/>
  <c r="O11" i="1"/>
  <c r="M10" i="1"/>
  <c r="M11" i="1"/>
  <c r="E10" i="1"/>
  <c r="E11" i="1"/>
  <c r="G22" i="1" l="1"/>
  <c r="H22" i="1" s="1"/>
  <c r="L12" i="1"/>
  <c r="AI12" i="1" s="1"/>
  <c r="A12" i="1" s="1"/>
  <c r="G13" i="1"/>
  <c r="H13" i="1" s="1"/>
  <c r="L24" i="1"/>
  <c r="AI24" i="1" s="1"/>
  <c r="A24" i="1" s="1"/>
  <c r="G19" i="1"/>
  <c r="H19" i="1" s="1"/>
  <c r="G21" i="1"/>
  <c r="H21" i="1" s="1"/>
  <c r="L21" i="1"/>
  <c r="AI21" i="1" s="1"/>
  <c r="A21" i="1" s="1"/>
  <c r="G15" i="1"/>
  <c r="H15" i="1" s="1"/>
  <c r="L15" i="1"/>
  <c r="AI15" i="1" s="1"/>
  <c r="A15" i="1" s="1"/>
  <c r="G23" i="1"/>
  <c r="H23" i="1" s="1"/>
  <c r="L23" i="1"/>
  <c r="AI23" i="1" s="1"/>
  <c r="A23" i="1" s="1"/>
  <c r="G14" i="1"/>
  <c r="H14" i="1" s="1"/>
  <c r="L14" i="1"/>
  <c r="AI14" i="1" s="1"/>
  <c r="A14" i="1" s="1"/>
  <c r="G17" i="1"/>
  <c r="H17" i="1" s="1"/>
  <c r="L17" i="1"/>
  <c r="AI17" i="1" s="1"/>
  <c r="A17" i="1" s="1"/>
  <c r="G20" i="1"/>
  <c r="H20" i="1" s="1"/>
  <c r="L20" i="1"/>
  <c r="AI20" i="1" s="1"/>
  <c r="A20" i="1" s="1"/>
  <c r="P10" i="1" l="1"/>
  <c r="P11" i="1"/>
  <c r="I10" i="1"/>
  <c r="J10" i="1" s="1"/>
  <c r="K10" i="1"/>
  <c r="N10" i="1"/>
  <c r="N11" i="1"/>
  <c r="I11" i="1"/>
  <c r="J11" i="1" s="1"/>
  <c r="K11" i="1"/>
  <c r="C11" i="1" l="1"/>
  <c r="C10" i="1"/>
  <c r="D10" i="1" s="1"/>
  <c r="B11" i="1"/>
  <c r="B10" i="1"/>
  <c r="F10" i="1"/>
  <c r="L11" i="1"/>
  <c r="G11" i="1"/>
  <c r="H11" i="1" s="1"/>
  <c r="L10" i="1"/>
  <c r="G10" i="1"/>
  <c r="H10" i="1" s="1"/>
  <c r="D11" i="1"/>
  <c r="F11" i="1"/>
  <c r="AI11" i="1" l="1"/>
  <c r="A11" i="1" s="1"/>
  <c r="AI10" i="1"/>
  <c r="A10" i="1" s="1"/>
</calcChain>
</file>

<file path=xl/sharedStrings.xml><?xml version="1.0" encoding="utf-8"?>
<sst xmlns="http://schemas.openxmlformats.org/spreadsheetml/2006/main" count="149" uniqueCount="84">
  <si>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11"/>
  </si>
  <si>
    <t>会社名</t>
  </si>
  <si>
    <t>貨物搬入先</t>
    <rPh sb="0" eb="2">
      <t>カモツ</t>
    </rPh>
    <rPh sb="2" eb="4">
      <t>ハンニュウ</t>
    </rPh>
    <rPh sb="4" eb="5">
      <t>サキ</t>
    </rPh>
    <phoneticPr fontId="11"/>
  </si>
  <si>
    <t>0 DAYS</t>
    <phoneticPr fontId="11"/>
  </si>
  <si>
    <t>SHA</t>
    <phoneticPr fontId="11"/>
  </si>
  <si>
    <t>OSA</t>
    <phoneticPr fontId="11"/>
  </si>
  <si>
    <t>OSA</t>
    <phoneticPr fontId="1"/>
  </si>
  <si>
    <t>ETA</t>
    <phoneticPr fontId="11"/>
  </si>
  <si>
    <t>ETD</t>
    <phoneticPr fontId="1"/>
  </si>
  <si>
    <t>ETA</t>
    <phoneticPr fontId="1"/>
  </si>
  <si>
    <t>CFS CUT</t>
    <phoneticPr fontId="1"/>
  </si>
  <si>
    <t>VOY</t>
  </si>
  <si>
    <t>VESSEL</t>
    <phoneticPr fontId="1"/>
  </si>
  <si>
    <t xml:space="preserve">UPDATED :  </t>
    <phoneticPr fontId="8"/>
  </si>
  <si>
    <t>連絡先：大阪海運
TEL：06-7730-1075/FAX：06-7730-1088</t>
    <rPh sb="0" eb="3">
      <t>レンラクサキ</t>
    </rPh>
    <phoneticPr fontId="1"/>
  </si>
  <si>
    <t>㈱辰巳商會 
南港NO.1 H.W.</t>
    <phoneticPr fontId="1"/>
  </si>
  <si>
    <t>大阪市住之江区南港東7-1-24</t>
    <phoneticPr fontId="1"/>
  </si>
  <si>
    <t>TEL:06-6612-3153 　FAX:06-6612-6256</t>
    <phoneticPr fontId="1"/>
  </si>
  <si>
    <t>㈱カンロジ 
摩耶2号上屋</t>
    <phoneticPr fontId="1"/>
  </si>
  <si>
    <t>神戸市灘区摩耶埠頭</t>
    <phoneticPr fontId="1"/>
  </si>
  <si>
    <t>TEL:078-801-2458 　FAX:078-871-5240</t>
    <phoneticPr fontId="1"/>
  </si>
  <si>
    <t>NACCS: 4IW62</t>
    <phoneticPr fontId="1"/>
  </si>
  <si>
    <t>NACCS: 3DW30</t>
    <phoneticPr fontId="1"/>
  </si>
  <si>
    <t>KOB</t>
    <phoneticPr fontId="1"/>
  </si>
  <si>
    <t>　　　　　　　　SHANGHAI SCHEDULE - 関西</t>
    <rPh sb="28" eb="30">
      <t>カンサイ</t>
    </rPh>
    <phoneticPr fontId="11"/>
  </si>
  <si>
    <t>From Osaka / Kobe</t>
    <phoneticPr fontId="1"/>
  </si>
  <si>
    <t>大阪  CFS</t>
    <rPh sb="0" eb="2">
      <t>オオサカ</t>
    </rPh>
    <phoneticPr fontId="1"/>
  </si>
  <si>
    <t>神戸  CFS</t>
    <rPh sb="0" eb="2">
      <t>コウベ</t>
    </rPh>
    <phoneticPr fontId="1"/>
  </si>
  <si>
    <t>N</t>
    <phoneticPr fontId="1"/>
  </si>
  <si>
    <t>2-3 DAYS</t>
    <phoneticPr fontId="1"/>
  </si>
  <si>
    <t>SHUN DA</t>
  </si>
  <si>
    <t>MILD SONATA</t>
  </si>
  <si>
    <t>GLORY SHENGDONG</t>
  </si>
  <si>
    <t>GLORY GUANGZHOU</t>
  </si>
  <si>
    <t>旧</t>
    <rPh sb="0" eb="1">
      <t>キュウ</t>
    </rPh>
    <phoneticPr fontId="34"/>
  </si>
  <si>
    <t>最終</t>
    <rPh sb="0" eb="2">
      <t>サイシュウ</t>
    </rPh>
    <phoneticPr fontId="34"/>
  </si>
  <si>
    <t xml:space="preserve">GLORY SHENGDONG </t>
  </si>
  <si>
    <t>2630W</t>
  </si>
  <si>
    <t>2631W</t>
  </si>
  <si>
    <t>7/27</t>
  </si>
  <si>
    <t>7/29</t>
  </si>
  <si>
    <t>8/1</t>
  </si>
  <si>
    <t>7/31</t>
  </si>
  <si>
    <t>8/2</t>
  </si>
  <si>
    <t>8/4</t>
  </si>
  <si>
    <t>8/6</t>
  </si>
  <si>
    <t>8/3</t>
  </si>
  <si>
    <t>8/5</t>
  </si>
  <si>
    <t>8/8</t>
  </si>
  <si>
    <t>2632W</t>
  </si>
  <si>
    <t>8/7</t>
  </si>
  <si>
    <t>8/9</t>
  </si>
  <si>
    <t>8/11</t>
  </si>
  <si>
    <t>8/13</t>
  </si>
  <si>
    <t>2633W</t>
  </si>
  <si>
    <t>8/12</t>
  </si>
  <si>
    <t>8/14</t>
  </si>
  <si>
    <t>8/16</t>
  </si>
  <si>
    <t>8/18</t>
  </si>
  <si>
    <t>8/20</t>
  </si>
  <si>
    <t>8/17</t>
  </si>
  <si>
    <t>8/19</t>
  </si>
  <si>
    <t>8/22</t>
  </si>
  <si>
    <t>2634W</t>
  </si>
  <si>
    <t>8/21</t>
  </si>
  <si>
    <t>8/23</t>
  </si>
  <si>
    <t>8/25</t>
  </si>
  <si>
    <t>8/27</t>
  </si>
  <si>
    <t>8/24</t>
  </si>
  <si>
    <t>8/26</t>
  </si>
  <si>
    <t>8/29</t>
  </si>
  <si>
    <t>2635W</t>
  </si>
  <si>
    <t>8/28</t>
  </si>
  <si>
    <t>8/30</t>
  </si>
  <si>
    <t>9/1</t>
  </si>
  <si>
    <t>9/3</t>
  </si>
  <si>
    <t>8/31</t>
  </si>
  <si>
    <t>9/2</t>
  </si>
  <si>
    <t>9/5</t>
  </si>
  <si>
    <t>2636W</t>
  </si>
  <si>
    <t>9/4</t>
  </si>
  <si>
    <t>9/6</t>
  </si>
  <si>
    <t>NO SERVICE</t>
    <phoneticPr fontId="1"/>
  </si>
  <si>
    <t>AN 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</si>
</sst>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8" formatCode="&quot;¥&quot;#,##0.00;[Red]&quot;¥&quot;\-#,##0.00"/>
    <numFmt numFmtId="176" formatCode="m/d;@"/>
    <numFmt numFmtId="177" formatCode="General\ d\Ayys"/>
    <numFmt numFmtId="178" formatCode="\ d\Ayys"/>
    <numFmt numFmtId="179" formatCode="yyyy/m/d;@"/>
    <numFmt numFmtId="180" formatCode="\$#,##0\ ;\(\$#,##0\)"/>
    <numFmt numFmtId="181" formatCode="&quot;VND&quot;#,##0_);[Red]\(&quot;VND&quot;#,##0\)"/>
    <numFmt numFmtId="182" formatCode="&quot;¥&quot;#,##0;[Red]&quot;¥&quot;&quot;¥&quot;\-#,##0"/>
    <numFmt numFmtId="183" formatCode="&quot;¥&quot;#,##0.00;[Red]&quot;¥&quot;&quot;¥&quot;&quot;¥&quot;&quot;¥&quot;&quot;¥&quot;&quot;¥&quot;\-#,##0.00"/>
    <numFmt numFmtId="184" formatCode="mm/dd"/>
    <numFmt numFmtId="185" formatCode="&quot;07/&quot;00&quot;-&quot;00"/>
    <numFmt numFmtId="186" formatCode="&quot;07/&quot;00"/>
  </numFmts>
  <fonts count="3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20"/>
      <color theme="1"/>
      <name val="Meiryo UI"/>
      <family val="3"/>
      <charset val="128"/>
    </font>
    <font>
      <sz val="20"/>
      <name val="Meiryo UI"/>
      <family val="3"/>
      <charset val="128"/>
    </font>
    <font>
      <sz val="24"/>
      <name val="Meiryo UI"/>
      <family val="3"/>
      <charset val="128"/>
    </font>
    <font>
      <i/>
      <sz val="12"/>
      <name val="ＭＳ Ｐゴシック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6"/>
      <name val="ＭＳ Ｐゴシック"/>
      <family val="3"/>
      <charset val="128"/>
    </font>
    <font>
      <b/>
      <sz val="26"/>
      <name val="Meiryo UI"/>
      <family val="3"/>
      <charset val="128"/>
    </font>
    <font>
      <sz val="16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b/>
      <sz val="60"/>
      <color indexed="9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b/>
      <sz val="24"/>
      <color theme="1"/>
      <name val="Meiryo UI"/>
      <family val="3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VNtimes new roman"/>
      <family val="1"/>
    </font>
    <font>
      <sz val="12"/>
      <name val="新細明體"/>
      <family val="3"/>
      <charset val="255"/>
    </font>
    <font>
      <sz val="14"/>
      <name val="뼻뮝"/>
      <family val="3"/>
      <charset val="255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sz val="9"/>
      <name val="ＭＳ ゴシック"/>
      <family val="3"/>
      <charset val="128"/>
    </font>
    <font>
      <sz val="6"/>
      <name val="Segoe UI"/>
      <family val="2"/>
      <charset val="128"/>
    </font>
    <font>
      <sz val="11"/>
      <name val="Calibri"/>
      <family val="2"/>
    </font>
    <font>
      <sz val="11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2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9" fillId="0" borderId="0"/>
    <xf numFmtId="0" fontId="21" fillId="0" borderId="0">
      <alignment vertical="center"/>
    </xf>
    <xf numFmtId="3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181" fontId="27" fillId="0" borderId="0"/>
    <xf numFmtId="0" fontId="22" fillId="0" borderId="13" applyNumberFormat="0" applyFont="0" applyFill="0" applyAlignment="0" applyProtection="0"/>
    <xf numFmtId="16" fontId="28" fillId="0" borderId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0" fontId="22" fillId="0" borderId="0" applyFont="0" applyFill="0" applyBorder="0" applyAlignment="0" applyProtection="0"/>
    <xf numFmtId="0" fontId="30" fillId="0" borderId="0"/>
    <xf numFmtId="182" fontId="22" fillId="0" borderId="0" applyFont="0" applyFill="0" applyBorder="0" applyAlignment="0" applyProtection="0"/>
    <xf numFmtId="183" fontId="22" fillId="0" borderId="0" applyFont="0" applyFill="0" applyBorder="0" applyAlignment="0" applyProtection="0"/>
    <xf numFmtId="8" fontId="31" fillId="0" borderId="0" applyFont="0" applyFill="0" applyBorder="0" applyAlignment="0" applyProtection="0"/>
    <xf numFmtId="6" fontId="31" fillId="0" borderId="0" applyFont="0" applyFill="0" applyBorder="0" applyAlignment="0" applyProtection="0"/>
    <xf numFmtId="0" fontId="32" fillId="0" borderId="0"/>
    <xf numFmtId="0" fontId="2" fillId="0" borderId="0"/>
    <xf numFmtId="0" fontId="35" fillId="0" borderId="0"/>
  </cellStyleXfs>
  <cellXfs count="104">
    <xf numFmtId="0" fontId="0" fillId="0" borderId="0" xfId="0">
      <alignment vertical="center"/>
    </xf>
    <xf numFmtId="0" fontId="3" fillId="0" borderId="0" xfId="1" applyFont="1" applyAlignment="1"/>
    <xf numFmtId="0" fontId="3" fillId="0" borderId="0" xfId="1" applyFont="1" applyFill="1" applyAlignment="1"/>
    <xf numFmtId="0" fontId="5" fillId="0" borderId="1" xfId="1" applyFont="1" applyBorder="1" applyAlignment="1">
      <alignment horizontal="right" vertical="center"/>
    </xf>
    <xf numFmtId="0" fontId="6" fillId="0" borderId="2" xfId="1" applyFont="1" applyBorder="1" applyAlignment="1"/>
    <xf numFmtId="0" fontId="5" fillId="0" borderId="2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2" applyFont="1" applyBorder="1" applyAlignment="1">
      <alignment horizontal="center" vertical="center"/>
    </xf>
    <xf numFmtId="0" fontId="13" fillId="0" borderId="0" xfId="1" applyFont="1" applyAlignment="1"/>
    <xf numFmtId="0" fontId="13" fillId="0" borderId="0" xfId="1" applyFont="1" applyFill="1" applyAlignment="1"/>
    <xf numFmtId="0" fontId="4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horizontal="left" vertical="center"/>
    </xf>
    <xf numFmtId="0" fontId="14" fillId="0" borderId="0" xfId="1" applyFont="1" applyFill="1" applyAlignment="1"/>
    <xf numFmtId="0" fontId="15" fillId="0" borderId="0" xfId="1" applyFont="1" applyFill="1" applyAlignment="1">
      <alignment vertical="center"/>
    </xf>
    <xf numFmtId="0" fontId="15" fillId="3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5" fillId="0" borderId="2" xfId="0" applyFont="1" applyBorder="1">
      <alignment vertical="center"/>
    </xf>
    <xf numFmtId="0" fontId="6" fillId="0" borderId="7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6" fillId="0" borderId="0" xfId="1" applyFont="1" applyBorder="1" applyAlignment="1"/>
    <xf numFmtId="0" fontId="5" fillId="0" borderId="6" xfId="1" applyFont="1" applyBorder="1" applyAlignment="1">
      <alignment horizontal="right" vertical="center"/>
    </xf>
    <xf numFmtId="0" fontId="17" fillId="3" borderId="0" xfId="1" applyFont="1" applyFill="1" applyAlignment="1">
      <alignment horizontal="left" vertical="center"/>
    </xf>
    <xf numFmtId="179" fontId="6" fillId="0" borderId="0" xfId="1" applyNumberFormat="1" applyFont="1" applyFill="1" applyBorder="1" applyAlignment="1">
      <alignment horizontal="center" vertical="center"/>
    </xf>
    <xf numFmtId="179" fontId="6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9" fillId="0" borderId="24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178" fontId="6" fillId="2" borderId="22" xfId="1" applyNumberFormat="1" applyFont="1" applyFill="1" applyBorder="1" applyAlignment="1">
      <alignment horizontal="center" vertical="center"/>
    </xf>
    <xf numFmtId="0" fontId="7" fillId="0" borderId="19" xfId="1" applyFont="1" applyBorder="1" applyAlignment="1">
      <alignment horizontal="left" vertical="center"/>
    </xf>
    <xf numFmtId="0" fontId="7" fillId="0" borderId="15" xfId="1" applyFont="1" applyBorder="1" applyAlignment="1">
      <alignment horizontal="center" vertical="center"/>
    </xf>
    <xf numFmtId="176" fontId="7" fillId="0" borderId="15" xfId="1" applyNumberFormat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6" xfId="1" applyFont="1" applyBorder="1" applyAlignment="1">
      <alignment horizontal="left" vertical="center"/>
    </xf>
    <xf numFmtId="0" fontId="7" fillId="0" borderId="27" xfId="1" applyFont="1" applyBorder="1" applyAlignment="1">
      <alignment horizontal="center" vertical="center"/>
    </xf>
    <xf numFmtId="176" fontId="7" fillId="0" borderId="27" xfId="1" applyNumberFormat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3" fillId="0" borderId="0" xfId="1" applyFont="1" applyBorder="1" applyAlignment="1"/>
    <xf numFmtId="176" fontId="7" fillId="0" borderId="0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49" fontId="7" fillId="0" borderId="27" xfId="1" applyNumberFormat="1" applyFont="1" applyBorder="1" applyAlignment="1">
      <alignment horizontal="center" vertical="center"/>
    </xf>
    <xf numFmtId="0" fontId="36" fillId="0" borderId="42" xfId="31" applyFont="1" applyBorder="1" applyAlignment="1">
      <alignment horizontal="left" vertical="center"/>
    </xf>
    <xf numFmtId="0" fontId="4" fillId="0" borderId="0" xfId="1" applyFont="1" applyAlignment="1">
      <alignment vertical="center"/>
    </xf>
    <xf numFmtId="49" fontId="7" fillId="0" borderId="15" xfId="1" applyNumberFormat="1" applyFont="1" applyBorder="1" applyAlignment="1">
      <alignment horizontal="center" vertical="center"/>
    </xf>
    <xf numFmtId="0" fontId="36" fillId="0" borderId="43" xfId="31" applyFont="1" applyBorder="1" applyAlignment="1">
      <alignment horizontal="left" vertical="center"/>
    </xf>
    <xf numFmtId="49" fontId="33" fillId="4" borderId="32" xfId="30" applyNumberFormat="1" applyFont="1" applyFill="1" applyBorder="1" applyAlignment="1" applyProtection="1">
      <alignment horizontal="right" vertical="center"/>
      <protection locked="0"/>
    </xf>
    <xf numFmtId="49" fontId="33" fillId="4" borderId="35" xfId="30" applyNumberFormat="1" applyFont="1" applyFill="1" applyBorder="1" applyAlignment="1" applyProtection="1">
      <alignment horizontal="right" vertical="center"/>
      <protection locked="0"/>
    </xf>
    <xf numFmtId="49" fontId="33" fillId="0" borderId="31" xfId="30" applyNumberFormat="1" applyFont="1" applyBorder="1" applyAlignment="1" applyProtection="1">
      <alignment horizontal="left" vertical="center"/>
      <protection locked="0"/>
    </xf>
    <xf numFmtId="184" fontId="33" fillId="0" borderId="34" xfId="30" applyNumberFormat="1" applyFont="1" applyBorder="1" applyAlignment="1" applyProtection="1">
      <alignment horizontal="center" vertical="center"/>
      <protection locked="0"/>
    </xf>
    <xf numFmtId="49" fontId="33" fillId="0" borderId="41" xfId="30" applyNumberFormat="1" applyFont="1" applyBorder="1" applyAlignment="1" applyProtection="1">
      <alignment horizontal="center" vertical="center"/>
      <protection locked="0"/>
    </xf>
    <xf numFmtId="184" fontId="33" fillId="0" borderId="38" xfId="30" applyNumberFormat="1" applyFont="1" applyBorder="1" applyAlignment="1" applyProtection="1">
      <alignment horizontal="center" vertical="center"/>
      <protection locked="0"/>
    </xf>
    <xf numFmtId="49" fontId="33" fillId="0" borderId="39" xfId="30" applyNumberFormat="1" applyFont="1" applyBorder="1" applyAlignment="1" applyProtection="1">
      <alignment horizontal="center" vertical="center"/>
      <protection locked="0"/>
    </xf>
    <xf numFmtId="49" fontId="33" fillId="4" borderId="40" xfId="30" applyNumberFormat="1" applyFont="1" applyFill="1" applyBorder="1" applyAlignment="1" applyProtection="1">
      <alignment horizontal="left" vertical="center"/>
      <protection locked="0"/>
    </xf>
    <xf numFmtId="185" fontId="33" fillId="4" borderId="33" xfId="30" quotePrefix="1" applyNumberFormat="1" applyFont="1" applyFill="1" applyBorder="1" applyAlignment="1" applyProtection="1">
      <alignment horizontal="center" vertical="center"/>
      <protection locked="0"/>
    </xf>
    <xf numFmtId="185" fontId="33" fillId="4" borderId="36" xfId="30" quotePrefix="1" applyNumberFormat="1" applyFont="1" applyFill="1" applyBorder="1" applyAlignment="1" applyProtection="1">
      <alignment horizontal="center" vertical="center"/>
      <protection locked="0"/>
    </xf>
    <xf numFmtId="186" fontId="33" fillId="4" borderId="37" xfId="30" quotePrefix="1" applyNumberFormat="1" applyFont="1" applyFill="1" applyBorder="1" applyAlignment="1" applyProtection="1">
      <alignment horizontal="center" vertical="center"/>
      <protection locked="0"/>
    </xf>
    <xf numFmtId="186" fontId="33" fillId="4" borderId="20" xfId="30" quotePrefix="1" applyNumberFormat="1" applyFont="1" applyFill="1" applyBorder="1" applyAlignment="1" applyProtection="1">
      <alignment horizontal="center" vertical="center"/>
      <protection locked="0"/>
    </xf>
    <xf numFmtId="49" fontId="33" fillId="0" borderId="0" xfId="30" applyNumberFormat="1" applyFont="1" applyBorder="1" applyAlignment="1" applyProtection="1">
      <alignment horizontal="center" vertical="center"/>
      <protection locked="0"/>
    </xf>
    <xf numFmtId="49" fontId="33" fillId="0" borderId="44" xfId="30" applyNumberFormat="1" applyFont="1" applyBorder="1" applyAlignment="1" applyProtection="1">
      <alignment horizontal="center" vertical="center"/>
      <protection locked="0"/>
    </xf>
    <xf numFmtId="0" fontId="4" fillId="0" borderId="0" xfId="1" applyFont="1" applyFill="1" applyAlignment="1">
      <alignment horizontal="center" vertical="center"/>
    </xf>
    <xf numFmtId="179" fontId="6" fillId="0" borderId="0" xfId="1" applyNumberFormat="1" applyFont="1" applyFill="1" applyBorder="1" applyAlignment="1">
      <alignment horizontal="center" vertical="center"/>
    </xf>
    <xf numFmtId="0" fontId="7" fillId="5" borderId="19" xfId="1" applyFont="1" applyFill="1" applyBorder="1" applyAlignment="1">
      <alignment horizontal="left" vertical="center"/>
    </xf>
    <xf numFmtId="49" fontId="7" fillId="5" borderId="15" xfId="1" applyNumberFormat="1" applyFont="1" applyFill="1" applyBorder="1" applyAlignment="1">
      <alignment horizontal="center" vertical="center"/>
    </xf>
    <xf numFmtId="176" fontId="7" fillId="5" borderId="15" xfId="1" applyNumberFormat="1" applyFont="1" applyFill="1" applyBorder="1" applyAlignment="1">
      <alignment horizontal="center" vertical="center"/>
    </xf>
    <xf numFmtId="0" fontId="7" fillId="5" borderId="15" xfId="1" applyFont="1" applyFill="1" applyBorder="1" applyAlignment="1">
      <alignment horizontal="center" vertical="center"/>
    </xf>
    <xf numFmtId="0" fontId="7" fillId="5" borderId="20" xfId="1" applyFont="1" applyFill="1" applyBorder="1" applyAlignment="1">
      <alignment horizontal="center" vertical="center"/>
    </xf>
    <xf numFmtId="0" fontId="20" fillId="0" borderId="5" xfId="1" applyFont="1" applyBorder="1" applyAlignment="1">
      <alignment horizontal="center" vertical="center" wrapText="1"/>
    </xf>
    <xf numFmtId="0" fontId="20" fillId="0" borderId="4" xfId="1" applyFont="1" applyBorder="1" applyAlignment="1">
      <alignment horizontal="center" vertical="center" wrapText="1"/>
    </xf>
    <xf numFmtId="0" fontId="9" fillId="2" borderId="15" xfId="1" applyNumberFormat="1" applyFont="1" applyFill="1" applyBorder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177" fontId="6" fillId="2" borderId="22" xfId="1" applyNumberFormat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/>
    </xf>
    <xf numFmtId="0" fontId="12" fillId="2" borderId="17" xfId="1" applyNumberFormat="1" applyFont="1" applyFill="1" applyBorder="1" applyAlignment="1">
      <alignment horizontal="center" vertical="center"/>
    </xf>
    <xf numFmtId="0" fontId="20" fillId="0" borderId="11" xfId="1" applyFont="1" applyBorder="1" applyAlignment="1">
      <alignment horizontal="center" vertical="center" wrapText="1"/>
    </xf>
    <xf numFmtId="0" fontId="10" fillId="2" borderId="20" xfId="1" applyFont="1" applyFill="1" applyBorder="1" applyAlignment="1">
      <alignment horizontal="center" vertical="center"/>
    </xf>
    <xf numFmtId="0" fontId="16" fillId="3" borderId="0" xfId="1" applyFont="1" applyFill="1" applyAlignment="1">
      <alignment horizontal="center" vertical="center" wrapText="1"/>
    </xf>
    <xf numFmtId="0" fontId="3" fillId="0" borderId="0" xfId="2" applyFont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179" fontId="6" fillId="0" borderId="0" xfId="1" applyNumberFormat="1" applyFont="1" applyFill="1" applyBorder="1" applyAlignment="1">
      <alignment horizontal="center" vertical="center"/>
    </xf>
    <xf numFmtId="0" fontId="12" fillId="2" borderId="16" xfId="1" applyNumberFormat="1" applyFont="1" applyFill="1" applyBorder="1" applyAlignment="1">
      <alignment horizontal="center" vertical="center" wrapText="1"/>
    </xf>
    <xf numFmtId="0" fontId="12" fillId="2" borderId="19" xfId="1" applyNumberFormat="1" applyFont="1" applyFill="1" applyBorder="1" applyAlignment="1">
      <alignment horizontal="center" vertical="center" wrapText="1"/>
    </xf>
    <xf numFmtId="0" fontId="12" fillId="2" borderId="21" xfId="1" applyNumberFormat="1" applyFont="1" applyFill="1" applyBorder="1" applyAlignment="1">
      <alignment horizontal="center" vertical="center" wrapText="1"/>
    </xf>
    <xf numFmtId="0" fontId="12" fillId="2" borderId="15" xfId="1" applyNumberFormat="1" applyFont="1" applyFill="1" applyBorder="1" applyAlignment="1">
      <alignment horizontal="center" vertical="center"/>
    </xf>
    <xf numFmtId="0" fontId="12" fillId="2" borderId="22" xfId="1" applyNumberFormat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/>
    </xf>
    <xf numFmtId="178" fontId="6" fillId="2" borderId="22" xfId="1" applyNumberFormat="1" applyFont="1" applyFill="1" applyBorder="1" applyAlignment="1">
      <alignment horizontal="center" vertical="center"/>
    </xf>
    <xf numFmtId="177" fontId="6" fillId="2" borderId="23" xfId="1" applyNumberFormat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center" vertical="center"/>
    </xf>
    <xf numFmtId="0" fontId="36" fillId="0" borderId="0" xfId="31" applyFont="1" applyBorder="1" applyAlignment="1">
      <alignment horizontal="left" vertical="center"/>
    </xf>
  </cellXfs>
  <cellStyles count="32">
    <cellStyle name="Comma0" xfId="8" xr:uid="{00000000-0005-0000-0000-000000000000}"/>
    <cellStyle name="Currency0" xfId="9" xr:uid="{00000000-0005-0000-0000-000001000000}"/>
    <cellStyle name="Date" xfId="10" xr:uid="{00000000-0005-0000-0000-000002000000}"/>
    <cellStyle name="Fixed" xfId="11" xr:uid="{00000000-0005-0000-0000-000003000000}"/>
    <cellStyle name="Followed Hyperlink" xfId="12" xr:uid="{00000000-0005-0000-0000-000004000000}"/>
    <cellStyle name="Heading 1" xfId="13" xr:uid="{00000000-0005-0000-0000-000005000000}"/>
    <cellStyle name="Heading 2" xfId="14" xr:uid="{00000000-0005-0000-0000-000006000000}"/>
    <cellStyle name="Hyperlink" xfId="15" xr:uid="{00000000-0005-0000-0000-000007000000}"/>
    <cellStyle name="Normal - Style1" xfId="16" xr:uid="{00000000-0005-0000-0000-000008000000}"/>
    <cellStyle name="Total" xfId="17" xr:uid="{00000000-0005-0000-0000-000009000000}"/>
    <cellStyle name="一般_MONTHLY SCHEDULE" xfId="18" xr:uid="{00000000-0005-0000-0000-00000A000000}"/>
    <cellStyle name="똿뗦먛귟 [0.00]_PRODUCT DETAIL Q1" xfId="19" xr:uid="{00000000-0005-0000-0000-00000B000000}"/>
    <cellStyle name="똿뗦먛귟_PRODUCT DETAIL Q1" xfId="20" xr:uid="{00000000-0005-0000-0000-00000C000000}"/>
    <cellStyle name="標準" xfId="0" builtinId="0"/>
    <cellStyle name="標準 10" xfId="3" xr:uid="{00000000-0005-0000-0000-00000E000000}"/>
    <cellStyle name="標準 2" xfId="1" xr:uid="{00000000-0005-0000-0000-00000F000000}"/>
    <cellStyle name="標準 2 2" xfId="5" xr:uid="{00000000-0005-0000-0000-000010000000}"/>
    <cellStyle name="標準 29" xfId="31" xr:uid="{98EACF43-7115-4635-AA73-B8B9F98BBCDB}"/>
    <cellStyle name="標準 3" xfId="4" xr:uid="{00000000-0005-0000-0000-000011000000}"/>
    <cellStyle name="標準 4" xfId="6" xr:uid="{00000000-0005-0000-0000-000012000000}"/>
    <cellStyle name="標準 5" xfId="7" xr:uid="{00000000-0005-0000-0000-000013000000}"/>
    <cellStyle name="標準_HKG.MAR  " xfId="30" xr:uid="{7397D9EC-6C9E-45DE-ADBB-18F6BF57B5AF}"/>
    <cellStyle name="標準_Sheet1" xfId="2" xr:uid="{00000000-0005-0000-0000-000014000000}"/>
    <cellStyle name="믅됞 [0.00]_PRODUCT DETAIL Q1" xfId="21" xr:uid="{00000000-0005-0000-0000-000015000000}"/>
    <cellStyle name="믅됞_PRODUCT DETAIL Q1" xfId="22" xr:uid="{00000000-0005-0000-0000-000016000000}"/>
    <cellStyle name="백분율_HOBONG" xfId="23" xr:uid="{00000000-0005-0000-0000-000017000000}"/>
    <cellStyle name="뷭?_BOOKSHIP" xfId="24" xr:uid="{00000000-0005-0000-0000-000018000000}"/>
    <cellStyle name="콤마 [0]_1202" xfId="25" xr:uid="{00000000-0005-0000-0000-000019000000}"/>
    <cellStyle name="콤마_1202" xfId="26" xr:uid="{00000000-0005-0000-0000-00001A000000}"/>
    <cellStyle name="통화 [0]_1202" xfId="27" xr:uid="{00000000-0005-0000-0000-00001B000000}"/>
    <cellStyle name="통화_1202" xfId="28" xr:uid="{00000000-0005-0000-0000-00001C000000}"/>
    <cellStyle name="표준_(정보부문)월별인원계획" xfId="29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258127</xdr:colOff>
      <xdr:row>1</xdr:row>
      <xdr:rowOff>221373</xdr:rowOff>
    </xdr:from>
    <xdr:ext cx="2411558" cy="2123996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165127" y="1150061"/>
          <a:ext cx="2411558" cy="212399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57300" cy="1003810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57300" cy="10038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57300" cy="1018097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57300" cy="1018097"/>
        </a:xfrm>
        <a:prstGeom prst="rect">
          <a:avLst/>
        </a:prstGeom>
      </xdr:spPr>
    </xdr:pic>
    <xdr:clientData/>
  </xdr:oneCellAnchor>
  <xdr:twoCellAnchor>
    <xdr:from>
      <xdr:col>0</xdr:col>
      <xdr:colOff>23812</xdr:colOff>
      <xdr:row>1</xdr:row>
      <xdr:rowOff>119063</xdr:rowOff>
    </xdr:from>
    <xdr:to>
      <xdr:col>4</xdr:col>
      <xdr:colOff>690562</xdr:colOff>
      <xdr:row>2</xdr:row>
      <xdr:rowOff>82900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3812" y="1047751"/>
          <a:ext cx="8334375" cy="559149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Shanghai,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  <a:endParaRPr kumimoji="1" lang="ja-JP" altLang="en-US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10</xdr:col>
      <xdr:colOff>517156</xdr:colOff>
      <xdr:row>1</xdr:row>
      <xdr:rowOff>201000</xdr:rowOff>
    </xdr:from>
    <xdr:ext cx="3238500" cy="142875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2923469" y="1129688"/>
          <a:ext cx="3238500" cy="1428750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16</xdr:col>
      <xdr:colOff>361724</xdr:colOff>
      <xdr:row>16</xdr:row>
      <xdr:rowOff>485776</xdr:rowOff>
    </xdr:from>
    <xdr:to>
      <xdr:col>20</xdr:col>
      <xdr:colOff>1444941</xdr:colOff>
      <xdr:row>34</xdr:row>
      <xdr:rowOff>206607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8268724" y="8393431"/>
          <a:ext cx="7107780" cy="8983894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16</xdr:col>
      <xdr:colOff>627524</xdr:colOff>
      <xdr:row>8</xdr:row>
      <xdr:rowOff>337184</xdr:rowOff>
    </xdr:from>
    <xdr:to>
      <xdr:col>20</xdr:col>
      <xdr:colOff>629862</xdr:colOff>
      <xdr:row>16</xdr:row>
      <xdr:rowOff>5715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8538334" y="4169092"/>
          <a:ext cx="6019281" cy="3744278"/>
          <a:chOff x="8572497" y="12311055"/>
          <a:chExt cx="10025064" cy="4067985"/>
        </a:xfrm>
      </xdr:grpSpPr>
      <xdr:sp macro="" textlink="">
        <xdr:nvSpPr>
          <xdr:cNvPr id="10" name="円/楕円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8572497" y="12311055"/>
            <a:ext cx="10025064" cy="3214694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9577593" y="13087341"/>
            <a:ext cx="8503753" cy="32916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20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L36"/>
  <sheetViews>
    <sheetView tabSelected="1" view="pageBreakPreview" zoomScale="40" zoomScaleNormal="40" zoomScaleSheetLayoutView="40" zoomScalePageLayoutView="40" workbookViewId="0">
      <selection activeCell="V1" sqref="V1:AL1048576"/>
    </sheetView>
  </sheetViews>
  <sheetFormatPr defaultRowHeight="13.2"/>
  <cols>
    <col min="1" max="1" width="51.88671875" customWidth="1"/>
    <col min="2" max="2" width="22" customWidth="1"/>
    <col min="3" max="3" width="19.109375" customWidth="1"/>
    <col min="4" max="4" width="7.77734375" customWidth="1"/>
    <col min="5" max="5" width="19.109375" customWidth="1"/>
    <col min="6" max="6" width="7.77734375" customWidth="1"/>
    <col min="7" max="7" width="19.109375" customWidth="1"/>
    <col min="8" max="8" width="7.77734375" customWidth="1"/>
    <col min="9" max="9" width="19.109375" customWidth="1"/>
    <col min="10" max="10" width="7.77734375" customWidth="1"/>
    <col min="11" max="11" width="19.109375" customWidth="1"/>
    <col min="12" max="12" width="7.77734375" customWidth="1"/>
    <col min="13" max="13" width="19.109375" customWidth="1"/>
    <col min="14" max="14" width="7.77734375" customWidth="1"/>
    <col min="15" max="15" width="19.109375" customWidth="1"/>
    <col min="16" max="16" width="7.77734375" customWidth="1"/>
    <col min="17" max="17" width="16.44140625" customWidth="1"/>
    <col min="18" max="19" width="23.21875" customWidth="1"/>
    <col min="20" max="20" width="25" customWidth="1"/>
    <col min="21" max="21" width="23.21875" customWidth="1"/>
    <col min="22" max="22" width="17" hidden="1" customWidth="1"/>
    <col min="23" max="23" width="18.109375" hidden="1" customWidth="1"/>
    <col min="24" max="24" width="14.77734375" hidden="1" customWidth="1"/>
    <col min="25" max="25" width="9.21875" hidden="1" customWidth="1"/>
    <col min="26" max="26" width="26.88671875" hidden="1" customWidth="1"/>
    <col min="27" max="27" width="8.109375" hidden="1" customWidth="1"/>
    <col min="28" max="28" width="15.88671875" hidden="1" customWidth="1"/>
    <col min="29" max="36" width="9" hidden="1" customWidth="1"/>
    <col min="37" max="38" width="8.88671875" hidden="1" customWidth="1"/>
    <col min="39" max="48" width="8.88671875" customWidth="1"/>
  </cols>
  <sheetData>
    <row r="1" spans="1:35" s="1" customFormat="1" ht="72.75" customHeight="1">
      <c r="A1" s="24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88" t="s">
        <v>14</v>
      </c>
      <c r="R1" s="88"/>
      <c r="S1" s="88"/>
      <c r="T1" s="88"/>
      <c r="U1" s="88"/>
      <c r="W1" s="2"/>
      <c r="X1" s="14"/>
      <c r="Y1" s="14"/>
      <c r="Z1" s="14"/>
    </row>
    <row r="2" spans="1:35" s="9" customFormat="1" ht="46.5" customHeight="1">
      <c r="A2" s="90"/>
      <c r="B2" s="90"/>
      <c r="C2" s="90"/>
      <c r="D2" s="90"/>
      <c r="E2" s="90"/>
      <c r="F2" s="11"/>
      <c r="G2" s="11"/>
      <c r="H2" s="11"/>
      <c r="I2" s="17"/>
      <c r="J2" s="17"/>
      <c r="Q2" s="13"/>
      <c r="R2" s="11"/>
      <c r="W2" s="10"/>
    </row>
    <row r="3" spans="1:35" s="9" customFormat="1" ht="47.25" customHeight="1">
      <c r="A3" s="12" t="s">
        <v>25</v>
      </c>
      <c r="B3" s="11"/>
      <c r="C3" s="17"/>
      <c r="D3" s="17"/>
      <c r="E3" s="11"/>
      <c r="F3" s="11"/>
      <c r="G3" s="11"/>
      <c r="H3" s="11"/>
      <c r="I3" s="17"/>
      <c r="J3" s="17"/>
      <c r="K3" s="27"/>
      <c r="L3" s="28"/>
      <c r="M3" s="28"/>
      <c r="N3" s="28"/>
      <c r="O3" s="91"/>
      <c r="P3" s="91"/>
      <c r="S3" s="16" t="s">
        <v>13</v>
      </c>
      <c r="T3" s="25">
        <v>46230</v>
      </c>
      <c r="U3" s="26" t="s">
        <v>28</v>
      </c>
      <c r="W3" s="10"/>
    </row>
    <row r="4" spans="1:35" s="9" customFormat="1" ht="47.25" customHeight="1">
      <c r="A4" s="12"/>
      <c r="B4" s="64"/>
      <c r="C4" s="64"/>
      <c r="D4" s="64"/>
      <c r="E4" s="64"/>
      <c r="F4" s="64"/>
      <c r="G4" s="64"/>
      <c r="H4" s="64"/>
      <c r="I4" s="64"/>
      <c r="J4" s="64"/>
      <c r="K4" s="27"/>
      <c r="L4" s="28"/>
      <c r="M4" s="28"/>
      <c r="N4" s="28"/>
      <c r="O4" s="65"/>
      <c r="P4" s="65"/>
      <c r="S4" s="16"/>
      <c r="T4" s="65"/>
      <c r="U4" s="26"/>
      <c r="W4" s="10"/>
    </row>
    <row r="5" spans="1:35" s="7" customFormat="1" ht="37.5" customHeight="1">
      <c r="A5" s="92" t="s">
        <v>12</v>
      </c>
      <c r="B5" s="85" t="s">
        <v>11</v>
      </c>
      <c r="C5" s="85" t="s">
        <v>10</v>
      </c>
      <c r="D5" s="85"/>
      <c r="E5" s="85"/>
      <c r="F5" s="85"/>
      <c r="G5" s="85" t="s">
        <v>9</v>
      </c>
      <c r="H5" s="85"/>
      <c r="I5" s="85"/>
      <c r="J5" s="85"/>
      <c r="K5" s="85" t="s">
        <v>8</v>
      </c>
      <c r="L5" s="85"/>
      <c r="M5" s="85"/>
      <c r="N5" s="85"/>
      <c r="O5" s="97" t="s">
        <v>7</v>
      </c>
      <c r="P5" s="98"/>
      <c r="R5" s="89"/>
      <c r="S5" s="89"/>
    </row>
    <row r="6" spans="1:35" s="7" customFormat="1" ht="37.5" customHeight="1">
      <c r="A6" s="93"/>
      <c r="B6" s="95"/>
      <c r="C6" s="73" t="s">
        <v>6</v>
      </c>
      <c r="D6" s="73"/>
      <c r="E6" s="73" t="s">
        <v>23</v>
      </c>
      <c r="F6" s="73"/>
      <c r="G6" s="84" t="s">
        <v>6</v>
      </c>
      <c r="H6" s="84"/>
      <c r="I6" s="73" t="s">
        <v>23</v>
      </c>
      <c r="J6" s="73"/>
      <c r="K6" s="84" t="s">
        <v>5</v>
      </c>
      <c r="L6" s="84"/>
      <c r="M6" s="73" t="s">
        <v>23</v>
      </c>
      <c r="N6" s="73"/>
      <c r="O6" s="84" t="s">
        <v>4</v>
      </c>
      <c r="P6" s="87"/>
      <c r="R6" s="89"/>
      <c r="S6" s="89"/>
    </row>
    <row r="7" spans="1:35" s="7" customFormat="1" ht="13.5" customHeight="1">
      <c r="A7" s="93"/>
      <c r="B7" s="95"/>
      <c r="C7" s="73"/>
      <c r="D7" s="73"/>
      <c r="E7" s="73"/>
      <c r="F7" s="73"/>
      <c r="G7" s="84"/>
      <c r="H7" s="84"/>
      <c r="I7" s="73"/>
      <c r="J7" s="73"/>
      <c r="K7" s="84"/>
      <c r="L7" s="84"/>
      <c r="M7" s="73"/>
      <c r="N7" s="73"/>
      <c r="O7" s="84"/>
      <c r="P7" s="87"/>
      <c r="R7" s="89"/>
      <c r="S7" s="89"/>
    </row>
    <row r="8" spans="1:35" s="7" customFormat="1" ht="3" hidden="1" customHeight="1">
      <c r="A8" s="93"/>
      <c r="B8" s="95"/>
      <c r="C8" s="73"/>
      <c r="D8" s="73"/>
      <c r="E8" s="73"/>
      <c r="F8" s="73"/>
      <c r="G8" s="84"/>
      <c r="H8" s="84"/>
      <c r="I8" s="73"/>
      <c r="J8" s="73"/>
      <c r="K8" s="84"/>
      <c r="L8" s="84"/>
      <c r="M8" s="73"/>
      <c r="N8" s="73"/>
      <c r="O8" s="84"/>
      <c r="P8" s="87"/>
      <c r="R8" s="8"/>
      <c r="S8" s="8"/>
    </row>
    <row r="9" spans="1:35" s="7" customFormat="1" ht="31.5" customHeight="1">
      <c r="A9" s="94"/>
      <c r="B9" s="96"/>
      <c r="C9" s="31"/>
      <c r="D9" s="31"/>
      <c r="E9" s="31"/>
      <c r="F9" s="31"/>
      <c r="G9" s="99"/>
      <c r="H9" s="99"/>
      <c r="I9" s="83"/>
      <c r="J9" s="83"/>
      <c r="K9" s="83" t="s">
        <v>3</v>
      </c>
      <c r="L9" s="83"/>
      <c r="M9" s="83" t="s">
        <v>3</v>
      </c>
      <c r="N9" s="83"/>
      <c r="O9" s="83" t="s">
        <v>29</v>
      </c>
      <c r="P9" s="100"/>
      <c r="R9" s="89"/>
      <c r="S9" s="89"/>
      <c r="AG9" s="47" t="s">
        <v>34</v>
      </c>
      <c r="AH9" s="47"/>
      <c r="AI9" s="47" t="s">
        <v>35</v>
      </c>
    </row>
    <row r="10" spans="1:35" s="40" customFormat="1" ht="40.5" customHeight="1">
      <c r="A10" s="32" t="str">
        <f>IF(AND(D10="月",F10="月"),AI10,"★"&amp;AI10)</f>
        <v>※SHUN DA</v>
      </c>
      <c r="B10" s="48" t="str">
        <f t="shared" ref="B10:B11" si="0">W10</f>
        <v>2630W</v>
      </c>
      <c r="C10" s="34" t="str">
        <f t="shared" ref="C10:C11" si="1">X10</f>
        <v>7/27</v>
      </c>
      <c r="D10" s="33" t="str">
        <f t="shared" ref="D10:D11" si="2">TEXT(C10,"aaa")</f>
        <v>月</v>
      </c>
      <c r="E10" s="34" t="str">
        <f t="shared" ref="E10:E11" si="3">Y10</f>
        <v>7/27</v>
      </c>
      <c r="F10" s="33" t="str">
        <f t="shared" ref="F10:F11" si="4">TEXT(E10,"aaa")</f>
        <v>月</v>
      </c>
      <c r="G10" s="34">
        <f t="shared" ref="G10:G11" si="5">K10-1</f>
        <v>46231</v>
      </c>
      <c r="H10" s="33" t="str">
        <f t="shared" ref="H10:H11" si="6">TEXT(G10,"aaa")</f>
        <v>火</v>
      </c>
      <c r="I10" s="34" t="str">
        <f t="shared" ref="I10:I11" si="7">M10</f>
        <v>7/29</v>
      </c>
      <c r="J10" s="33" t="str">
        <f t="shared" ref="J10:J11" si="8">TEXT(I10,"aaa")</f>
        <v>水</v>
      </c>
      <c r="K10" s="34" t="str">
        <f t="shared" ref="K10:K11" si="9">M10</f>
        <v>7/29</v>
      </c>
      <c r="L10" s="33" t="str">
        <f t="shared" ref="L10:L11" si="10">TEXT(K10,"aaa")</f>
        <v>水</v>
      </c>
      <c r="M10" s="34" t="str">
        <f t="shared" ref="M10:M11" si="11">Z10</f>
        <v>7/29</v>
      </c>
      <c r="N10" s="33" t="str">
        <f t="shared" ref="N10:N11" si="12">TEXT(M10,"aaa")</f>
        <v>水</v>
      </c>
      <c r="O10" s="34" t="str">
        <f t="shared" ref="O10:O11" si="13">AB10</f>
        <v>8/1</v>
      </c>
      <c r="P10" s="35" t="str">
        <f t="shared" ref="P10:P11" si="14">TEXT(O10,"aaa")</f>
        <v>土</v>
      </c>
      <c r="V10" s="52" t="s">
        <v>30</v>
      </c>
      <c r="W10" s="50" t="s">
        <v>37</v>
      </c>
      <c r="X10" s="58" t="s">
        <v>39</v>
      </c>
      <c r="Y10" s="61" t="s">
        <v>39</v>
      </c>
      <c r="Z10" s="58" t="s">
        <v>40</v>
      </c>
      <c r="AA10" s="61"/>
      <c r="AB10" s="53" t="s">
        <v>41</v>
      </c>
      <c r="AC10" s="54"/>
      <c r="AD10" s="62"/>
      <c r="AE10" s="62"/>
      <c r="AF10" s="62"/>
      <c r="AG10" s="52" t="s">
        <v>31</v>
      </c>
      <c r="AI10" s="46" t="str">
        <f t="shared" ref="AI10:AI26" si="15">IF(V10=AG10,V10,"※"&amp;V10)</f>
        <v>※SHUN DA</v>
      </c>
    </row>
    <row r="11" spans="1:35" s="40" customFormat="1" ht="40.5" customHeight="1" thickBot="1">
      <c r="A11" s="32" t="str">
        <f>IF(AND(D11="水",F11="水"),AI11,"★"&amp;AI11)</f>
        <v>※GLORY SHENGDONG</v>
      </c>
      <c r="B11" s="48" t="str">
        <f t="shared" si="0"/>
        <v>2631W</v>
      </c>
      <c r="C11" s="34" t="str">
        <f t="shared" si="1"/>
        <v>7/29</v>
      </c>
      <c r="D11" s="33" t="str">
        <f t="shared" si="2"/>
        <v>水</v>
      </c>
      <c r="E11" s="34" t="str">
        <f t="shared" si="3"/>
        <v>7/29</v>
      </c>
      <c r="F11" s="33" t="str">
        <f t="shared" si="4"/>
        <v>水</v>
      </c>
      <c r="G11" s="34">
        <f t="shared" si="5"/>
        <v>46233</v>
      </c>
      <c r="H11" s="33" t="str">
        <f t="shared" si="6"/>
        <v>木</v>
      </c>
      <c r="I11" s="34" t="str">
        <f t="shared" si="7"/>
        <v>7/31</v>
      </c>
      <c r="J11" s="33" t="str">
        <f t="shared" si="8"/>
        <v>金</v>
      </c>
      <c r="K11" s="34" t="str">
        <f t="shared" si="9"/>
        <v>7/31</v>
      </c>
      <c r="L11" s="33" t="str">
        <f t="shared" si="10"/>
        <v>金</v>
      </c>
      <c r="M11" s="34" t="str">
        <f t="shared" si="11"/>
        <v>7/31</v>
      </c>
      <c r="N11" s="33" t="str">
        <f t="shared" si="12"/>
        <v>金</v>
      </c>
      <c r="O11" s="34" t="str">
        <f t="shared" si="13"/>
        <v>8/2</v>
      </c>
      <c r="P11" s="35" t="str">
        <f t="shared" si="14"/>
        <v>日</v>
      </c>
      <c r="V11" s="57" t="s">
        <v>32</v>
      </c>
      <c r="W11" s="51" t="s">
        <v>38</v>
      </c>
      <c r="X11" s="59" t="s">
        <v>40</v>
      </c>
      <c r="Y11" s="60" t="s">
        <v>40</v>
      </c>
      <c r="Z11" s="59" t="s">
        <v>42</v>
      </c>
      <c r="AA11" s="60"/>
      <c r="AB11" s="55" t="s">
        <v>43</v>
      </c>
      <c r="AC11" s="56"/>
      <c r="AD11" s="63"/>
      <c r="AE11" s="63"/>
      <c r="AF11" s="63"/>
      <c r="AG11" s="57" t="s">
        <v>36</v>
      </c>
      <c r="AI11" s="49" t="str">
        <f t="shared" si="15"/>
        <v>※GLORY SHENGDONG</v>
      </c>
    </row>
    <row r="12" spans="1:35" ht="40.5" customHeight="1">
      <c r="A12" s="32" t="str">
        <f t="shared" ref="A12" si="16">IF(AND(D12="金",F12="金"),AI12,"★"&amp;AI12)</f>
        <v>※AN DA</v>
      </c>
      <c r="B12" s="48" t="str">
        <f t="shared" ref="B12:B26" si="17">W12</f>
        <v>2631W</v>
      </c>
      <c r="C12" s="34" t="str">
        <f t="shared" ref="C12:C26" si="18">X12</f>
        <v>7/31</v>
      </c>
      <c r="D12" s="33" t="str">
        <f t="shared" ref="D12:D26" si="19">TEXT(C12,"aaa")</f>
        <v>金</v>
      </c>
      <c r="E12" s="34" t="str">
        <f t="shared" ref="E12:E26" si="20">Y12</f>
        <v>7/31</v>
      </c>
      <c r="F12" s="33" t="str">
        <f t="shared" ref="F12:F26" si="21">TEXT(E12,"aaa")</f>
        <v>金</v>
      </c>
      <c r="G12" s="34">
        <f t="shared" ref="G12:G26" si="22">K12-1</f>
        <v>46237</v>
      </c>
      <c r="H12" s="33" t="str">
        <f t="shared" ref="H12:H26" si="23">TEXT(G12,"aaa")</f>
        <v>月</v>
      </c>
      <c r="I12" s="34" t="str">
        <f t="shared" ref="I12:I26" si="24">M12</f>
        <v>8/4</v>
      </c>
      <c r="J12" s="33" t="str">
        <f t="shared" ref="J12:J26" si="25">TEXT(I12,"aaa")</f>
        <v>火</v>
      </c>
      <c r="K12" s="34" t="str">
        <f t="shared" ref="K12:K26" si="26">M12</f>
        <v>8/4</v>
      </c>
      <c r="L12" s="33" t="str">
        <f t="shared" ref="L12:L26" si="27">TEXT(K12,"aaa")</f>
        <v>火</v>
      </c>
      <c r="M12" s="34" t="str">
        <f t="shared" ref="M12:M26" si="28">Z12</f>
        <v>8/4</v>
      </c>
      <c r="N12" s="33" t="str">
        <f t="shared" ref="N12:N26" si="29">TEXT(M12,"aaa")</f>
        <v>火</v>
      </c>
      <c r="O12" s="34" t="str">
        <f t="shared" ref="O12:O26" si="30">AB12</f>
        <v>8/6</v>
      </c>
      <c r="P12" s="35" t="str">
        <f t="shared" ref="P12:P26" si="31">TEXT(O12,"aaa")</f>
        <v>木</v>
      </c>
      <c r="V12" t="s">
        <v>83</v>
      </c>
      <c r="W12" t="s">
        <v>38</v>
      </c>
      <c r="X12" t="s">
        <v>42</v>
      </c>
      <c r="Y12" t="s">
        <v>42</v>
      </c>
      <c r="Z12" t="s">
        <v>44</v>
      </c>
      <c r="AB12" t="s">
        <v>45</v>
      </c>
      <c r="AG12" t="s">
        <v>30</v>
      </c>
      <c r="AI12" s="49" t="str">
        <f t="shared" si="15"/>
        <v>※AN DA</v>
      </c>
    </row>
    <row r="13" spans="1:35" ht="40.5" customHeight="1">
      <c r="A13" s="32" t="str">
        <f t="shared" ref="A13" si="32">IF(AND(D13="月",F13="月"),AI13,"★"&amp;AI13)</f>
        <v>※SHUN DA</v>
      </c>
      <c r="B13" s="48" t="str">
        <f t="shared" si="17"/>
        <v>2631W</v>
      </c>
      <c r="C13" s="34" t="str">
        <f t="shared" si="18"/>
        <v>8/3</v>
      </c>
      <c r="D13" s="33" t="str">
        <f t="shared" si="19"/>
        <v>月</v>
      </c>
      <c r="E13" s="34" t="str">
        <f t="shared" si="20"/>
        <v>8/3</v>
      </c>
      <c r="F13" s="33" t="str">
        <f t="shared" si="21"/>
        <v>月</v>
      </c>
      <c r="G13" s="34">
        <f t="shared" si="22"/>
        <v>46238</v>
      </c>
      <c r="H13" s="33" t="str">
        <f t="shared" si="23"/>
        <v>火</v>
      </c>
      <c r="I13" s="34" t="str">
        <f t="shared" si="24"/>
        <v>8/5</v>
      </c>
      <c r="J13" s="33" t="str">
        <f t="shared" si="25"/>
        <v>水</v>
      </c>
      <c r="K13" s="34" t="str">
        <f t="shared" si="26"/>
        <v>8/5</v>
      </c>
      <c r="L13" s="33" t="str">
        <f t="shared" si="27"/>
        <v>水</v>
      </c>
      <c r="M13" s="34" t="str">
        <f t="shared" si="28"/>
        <v>8/5</v>
      </c>
      <c r="N13" s="33" t="str">
        <f t="shared" si="29"/>
        <v>水</v>
      </c>
      <c r="O13" s="34" t="str">
        <f t="shared" si="30"/>
        <v>8/8</v>
      </c>
      <c r="P13" s="35" t="str">
        <f t="shared" si="31"/>
        <v>土</v>
      </c>
      <c r="V13" t="s">
        <v>30</v>
      </c>
      <c r="W13" t="s">
        <v>38</v>
      </c>
      <c r="X13" t="s">
        <v>46</v>
      </c>
      <c r="Y13" t="s">
        <v>46</v>
      </c>
      <c r="Z13" t="s">
        <v>47</v>
      </c>
      <c r="AB13" t="s">
        <v>48</v>
      </c>
      <c r="AG13" t="s">
        <v>31</v>
      </c>
      <c r="AI13" s="49" t="str">
        <f t="shared" si="15"/>
        <v>※SHUN DA</v>
      </c>
    </row>
    <row r="14" spans="1:35" ht="40.5" customHeight="1">
      <c r="A14" s="32" t="str">
        <f t="shared" ref="A14" si="33">IF(AND(D14="水",F14="水"),AI14,"★"&amp;AI14)</f>
        <v>GLORY SHENGDONG</v>
      </c>
      <c r="B14" s="48" t="str">
        <f t="shared" si="17"/>
        <v>2632W</v>
      </c>
      <c r="C14" s="34" t="str">
        <f t="shared" si="18"/>
        <v>8/5</v>
      </c>
      <c r="D14" s="33" t="str">
        <f t="shared" si="19"/>
        <v>水</v>
      </c>
      <c r="E14" s="34" t="str">
        <f t="shared" si="20"/>
        <v>8/5</v>
      </c>
      <c r="F14" s="33" t="str">
        <f t="shared" si="21"/>
        <v>水</v>
      </c>
      <c r="G14" s="34">
        <f t="shared" si="22"/>
        <v>46240</v>
      </c>
      <c r="H14" s="33" t="str">
        <f t="shared" si="23"/>
        <v>木</v>
      </c>
      <c r="I14" s="34" t="str">
        <f t="shared" si="24"/>
        <v>8/7</v>
      </c>
      <c r="J14" s="33" t="str">
        <f t="shared" si="25"/>
        <v>金</v>
      </c>
      <c r="K14" s="34" t="str">
        <f t="shared" si="26"/>
        <v>8/7</v>
      </c>
      <c r="L14" s="33" t="str">
        <f t="shared" si="27"/>
        <v>金</v>
      </c>
      <c r="M14" s="34" t="str">
        <f t="shared" si="28"/>
        <v>8/7</v>
      </c>
      <c r="N14" s="33" t="str">
        <f t="shared" si="29"/>
        <v>金</v>
      </c>
      <c r="O14" s="34" t="str">
        <f t="shared" si="30"/>
        <v>8/9</v>
      </c>
      <c r="P14" s="35" t="str">
        <f t="shared" si="31"/>
        <v>日</v>
      </c>
      <c r="V14" t="s">
        <v>32</v>
      </c>
      <c r="W14" t="s">
        <v>49</v>
      </c>
      <c r="X14" t="s">
        <v>47</v>
      </c>
      <c r="Y14" t="s">
        <v>47</v>
      </c>
      <c r="Z14" t="s">
        <v>50</v>
      </c>
      <c r="AB14" t="s">
        <v>51</v>
      </c>
      <c r="AG14" t="s">
        <v>32</v>
      </c>
      <c r="AI14" s="49" t="str">
        <f t="shared" si="15"/>
        <v>GLORY SHENGDONG</v>
      </c>
    </row>
    <row r="15" spans="1:35" ht="40.5" customHeight="1">
      <c r="A15" s="32" t="str">
        <f t="shared" ref="A15" si="34">IF(AND(D15="金",F15="金"),AI15,"★"&amp;AI15)</f>
        <v>※MILD SONATA</v>
      </c>
      <c r="B15" s="48" t="str">
        <f t="shared" si="17"/>
        <v>2632W</v>
      </c>
      <c r="C15" s="34" t="str">
        <f t="shared" si="18"/>
        <v>8/7</v>
      </c>
      <c r="D15" s="33" t="str">
        <f t="shared" si="19"/>
        <v>金</v>
      </c>
      <c r="E15" s="34" t="str">
        <f t="shared" si="20"/>
        <v>8/7</v>
      </c>
      <c r="F15" s="33" t="str">
        <f t="shared" si="21"/>
        <v>金</v>
      </c>
      <c r="G15" s="34">
        <f t="shared" si="22"/>
        <v>46244</v>
      </c>
      <c r="H15" s="33" t="str">
        <f t="shared" si="23"/>
        <v>月</v>
      </c>
      <c r="I15" s="34" t="str">
        <f t="shared" si="24"/>
        <v>8/11</v>
      </c>
      <c r="J15" s="33" t="str">
        <f t="shared" si="25"/>
        <v>火</v>
      </c>
      <c r="K15" s="34" t="str">
        <f t="shared" si="26"/>
        <v>8/11</v>
      </c>
      <c r="L15" s="33" t="str">
        <f t="shared" si="27"/>
        <v>火</v>
      </c>
      <c r="M15" s="34" t="str">
        <f t="shared" si="28"/>
        <v>8/11</v>
      </c>
      <c r="N15" s="33" t="str">
        <f t="shared" si="29"/>
        <v>火</v>
      </c>
      <c r="O15" s="34" t="str">
        <f t="shared" si="30"/>
        <v>8/13</v>
      </c>
      <c r="P15" s="35" t="str">
        <f t="shared" si="31"/>
        <v>木</v>
      </c>
      <c r="V15" t="s">
        <v>31</v>
      </c>
      <c r="W15" t="s">
        <v>49</v>
      </c>
      <c r="X15" t="s">
        <v>50</v>
      </c>
      <c r="Y15" t="s">
        <v>50</v>
      </c>
      <c r="Z15" t="s">
        <v>52</v>
      </c>
      <c r="AB15" t="s">
        <v>53</v>
      </c>
      <c r="AG15" t="s">
        <v>33</v>
      </c>
      <c r="AI15" s="49" t="str">
        <f t="shared" si="15"/>
        <v>※MILD SONATA</v>
      </c>
    </row>
    <row r="16" spans="1:35" ht="40.5" customHeight="1">
      <c r="A16" s="66" t="s">
        <v>82</v>
      </c>
      <c r="B16" s="67"/>
      <c r="C16" s="68"/>
      <c r="D16" s="69"/>
      <c r="E16" s="68"/>
      <c r="F16" s="69"/>
      <c r="G16" s="68"/>
      <c r="H16" s="69"/>
      <c r="I16" s="68"/>
      <c r="J16" s="69"/>
      <c r="K16" s="68"/>
      <c r="L16" s="69"/>
      <c r="M16" s="68"/>
      <c r="N16" s="69"/>
      <c r="O16" s="68"/>
      <c r="P16" s="70"/>
      <c r="AI16" s="49">
        <f t="shared" si="15"/>
        <v>0</v>
      </c>
    </row>
    <row r="17" spans="1:35" ht="40.5" customHeight="1">
      <c r="A17" s="32" t="str">
        <f t="shared" ref="A17" si="35">IF(AND(D17="水",F17="水"),AI17,"★"&amp;AI17)</f>
        <v>GLORY SHENGDONG</v>
      </c>
      <c r="B17" s="48" t="str">
        <f t="shared" si="17"/>
        <v>2633W</v>
      </c>
      <c r="C17" s="34" t="str">
        <f t="shared" si="18"/>
        <v>8/12</v>
      </c>
      <c r="D17" s="33" t="str">
        <f t="shared" si="19"/>
        <v>水</v>
      </c>
      <c r="E17" s="34" t="str">
        <f t="shared" si="20"/>
        <v>8/12</v>
      </c>
      <c r="F17" s="33" t="str">
        <f t="shared" si="21"/>
        <v>水</v>
      </c>
      <c r="G17" s="34">
        <f t="shared" si="22"/>
        <v>46247</v>
      </c>
      <c r="H17" s="33" t="str">
        <f t="shared" si="23"/>
        <v>木</v>
      </c>
      <c r="I17" s="34" t="str">
        <f t="shared" si="24"/>
        <v>8/14</v>
      </c>
      <c r="J17" s="33" t="str">
        <f t="shared" si="25"/>
        <v>金</v>
      </c>
      <c r="K17" s="34" t="str">
        <f t="shared" si="26"/>
        <v>8/14</v>
      </c>
      <c r="L17" s="33" t="str">
        <f t="shared" si="27"/>
        <v>金</v>
      </c>
      <c r="M17" s="34" t="str">
        <f t="shared" si="28"/>
        <v>8/14</v>
      </c>
      <c r="N17" s="33" t="str">
        <f t="shared" si="29"/>
        <v>金</v>
      </c>
      <c r="O17" s="34" t="str">
        <f t="shared" si="30"/>
        <v>8/16</v>
      </c>
      <c r="P17" s="35" t="str">
        <f t="shared" si="31"/>
        <v>日</v>
      </c>
      <c r="V17" t="s">
        <v>32</v>
      </c>
      <c r="W17" t="s">
        <v>54</v>
      </c>
      <c r="X17" t="s">
        <v>55</v>
      </c>
      <c r="Y17" t="s">
        <v>55</v>
      </c>
      <c r="Z17" t="s">
        <v>56</v>
      </c>
      <c r="AB17" t="s">
        <v>57</v>
      </c>
      <c r="AG17" t="s">
        <v>32</v>
      </c>
      <c r="AI17" s="49" t="str">
        <f t="shared" si="15"/>
        <v>GLORY SHENGDONG</v>
      </c>
    </row>
    <row r="18" spans="1:35" ht="40.5" customHeight="1">
      <c r="A18" s="32" t="str">
        <f t="shared" ref="A18" si="36">IF(AND(D18="金",F18="金"),AI18,"★"&amp;AI18)</f>
        <v>※AN DA</v>
      </c>
      <c r="B18" s="48" t="str">
        <f t="shared" si="17"/>
        <v>2633W</v>
      </c>
      <c r="C18" s="34" t="str">
        <f t="shared" si="18"/>
        <v>8/14</v>
      </c>
      <c r="D18" s="33" t="str">
        <f t="shared" si="19"/>
        <v>金</v>
      </c>
      <c r="E18" s="34" t="str">
        <f t="shared" si="20"/>
        <v>8/14</v>
      </c>
      <c r="F18" s="33" t="str">
        <f t="shared" si="21"/>
        <v>金</v>
      </c>
      <c r="G18" s="34">
        <f t="shared" si="22"/>
        <v>46251</v>
      </c>
      <c r="H18" s="33" t="str">
        <f t="shared" si="23"/>
        <v>月</v>
      </c>
      <c r="I18" s="34" t="str">
        <f t="shared" si="24"/>
        <v>8/18</v>
      </c>
      <c r="J18" s="33" t="str">
        <f t="shared" si="25"/>
        <v>火</v>
      </c>
      <c r="K18" s="34" t="str">
        <f t="shared" si="26"/>
        <v>8/18</v>
      </c>
      <c r="L18" s="33" t="str">
        <f t="shared" si="27"/>
        <v>火</v>
      </c>
      <c r="M18" s="34" t="str">
        <f t="shared" si="28"/>
        <v>8/18</v>
      </c>
      <c r="N18" s="33" t="str">
        <f t="shared" si="29"/>
        <v>火</v>
      </c>
      <c r="O18" s="34" t="str">
        <f t="shared" si="30"/>
        <v>8/20</v>
      </c>
      <c r="P18" s="35" t="str">
        <f t="shared" si="31"/>
        <v>木</v>
      </c>
      <c r="V18" t="s">
        <v>83</v>
      </c>
      <c r="W18" t="s">
        <v>54</v>
      </c>
      <c r="X18" t="s">
        <v>56</v>
      </c>
      <c r="Y18" t="s">
        <v>56</v>
      </c>
      <c r="Z18" t="s">
        <v>58</v>
      </c>
      <c r="AB18" t="s">
        <v>59</v>
      </c>
      <c r="AG18" t="s">
        <v>30</v>
      </c>
      <c r="AI18" s="49" t="str">
        <f t="shared" si="15"/>
        <v>※AN DA</v>
      </c>
    </row>
    <row r="19" spans="1:35" ht="40.5" customHeight="1">
      <c r="A19" s="32" t="str">
        <f t="shared" ref="A19" si="37">IF(AND(D19="月",F19="月"),AI19,"★"&amp;AI19)</f>
        <v>※SHUN DA</v>
      </c>
      <c r="B19" s="48" t="str">
        <f t="shared" si="17"/>
        <v>2633W</v>
      </c>
      <c r="C19" s="34" t="str">
        <f t="shared" si="18"/>
        <v>8/17</v>
      </c>
      <c r="D19" s="33" t="str">
        <f t="shared" si="19"/>
        <v>月</v>
      </c>
      <c r="E19" s="34" t="str">
        <f t="shared" si="20"/>
        <v>8/17</v>
      </c>
      <c r="F19" s="33" t="str">
        <f t="shared" si="21"/>
        <v>月</v>
      </c>
      <c r="G19" s="34">
        <f t="shared" si="22"/>
        <v>46252</v>
      </c>
      <c r="H19" s="33" t="str">
        <f t="shared" si="23"/>
        <v>火</v>
      </c>
      <c r="I19" s="34" t="str">
        <f t="shared" si="24"/>
        <v>8/19</v>
      </c>
      <c r="J19" s="33" t="str">
        <f t="shared" si="25"/>
        <v>水</v>
      </c>
      <c r="K19" s="34" t="str">
        <f t="shared" si="26"/>
        <v>8/19</v>
      </c>
      <c r="L19" s="33" t="str">
        <f t="shared" si="27"/>
        <v>水</v>
      </c>
      <c r="M19" s="34" t="str">
        <f t="shared" si="28"/>
        <v>8/19</v>
      </c>
      <c r="N19" s="33" t="str">
        <f t="shared" si="29"/>
        <v>水</v>
      </c>
      <c r="O19" s="34" t="str">
        <f t="shared" si="30"/>
        <v>8/22</v>
      </c>
      <c r="P19" s="35" t="str">
        <f t="shared" si="31"/>
        <v>土</v>
      </c>
      <c r="V19" t="s">
        <v>30</v>
      </c>
      <c r="W19" t="s">
        <v>54</v>
      </c>
      <c r="X19" t="s">
        <v>60</v>
      </c>
      <c r="Y19" t="s">
        <v>60</v>
      </c>
      <c r="Z19" t="s">
        <v>61</v>
      </c>
      <c r="AB19" t="s">
        <v>62</v>
      </c>
      <c r="AG19" t="s">
        <v>31</v>
      </c>
      <c r="AI19" s="49" t="str">
        <f t="shared" si="15"/>
        <v>※SHUN DA</v>
      </c>
    </row>
    <row r="20" spans="1:35" ht="40.5" customHeight="1">
      <c r="A20" s="32" t="str">
        <f t="shared" ref="A20" si="38">IF(AND(D20="水",F20="水"),AI20,"★"&amp;AI20)</f>
        <v>GLORY SHENGDONG</v>
      </c>
      <c r="B20" s="48" t="str">
        <f t="shared" si="17"/>
        <v>2634W</v>
      </c>
      <c r="C20" s="34" t="str">
        <f t="shared" si="18"/>
        <v>8/19</v>
      </c>
      <c r="D20" s="33" t="str">
        <f t="shared" si="19"/>
        <v>水</v>
      </c>
      <c r="E20" s="34" t="str">
        <f t="shared" si="20"/>
        <v>8/19</v>
      </c>
      <c r="F20" s="33" t="str">
        <f t="shared" si="21"/>
        <v>水</v>
      </c>
      <c r="G20" s="34">
        <f t="shared" si="22"/>
        <v>46254</v>
      </c>
      <c r="H20" s="33" t="str">
        <f t="shared" si="23"/>
        <v>木</v>
      </c>
      <c r="I20" s="34" t="str">
        <f t="shared" si="24"/>
        <v>8/21</v>
      </c>
      <c r="J20" s="33" t="str">
        <f t="shared" si="25"/>
        <v>金</v>
      </c>
      <c r="K20" s="34" t="str">
        <f t="shared" si="26"/>
        <v>8/21</v>
      </c>
      <c r="L20" s="33" t="str">
        <f t="shared" si="27"/>
        <v>金</v>
      </c>
      <c r="M20" s="34" t="str">
        <f t="shared" si="28"/>
        <v>8/21</v>
      </c>
      <c r="N20" s="33" t="str">
        <f t="shared" si="29"/>
        <v>金</v>
      </c>
      <c r="O20" s="34" t="str">
        <f t="shared" si="30"/>
        <v>8/23</v>
      </c>
      <c r="P20" s="35" t="str">
        <f t="shared" si="31"/>
        <v>日</v>
      </c>
      <c r="V20" t="s">
        <v>32</v>
      </c>
      <c r="W20" t="s">
        <v>63</v>
      </c>
      <c r="X20" t="s">
        <v>61</v>
      </c>
      <c r="Y20" t="s">
        <v>61</v>
      </c>
      <c r="Z20" t="s">
        <v>64</v>
      </c>
      <c r="AB20" t="s">
        <v>65</v>
      </c>
      <c r="AG20" t="s">
        <v>32</v>
      </c>
      <c r="AI20" s="49" t="str">
        <f t="shared" si="15"/>
        <v>GLORY SHENGDONG</v>
      </c>
    </row>
    <row r="21" spans="1:35" ht="40.5" customHeight="1">
      <c r="A21" s="32" t="str">
        <f t="shared" ref="A21" si="39">IF(AND(D21="金",F21="金"),AI21,"★"&amp;AI21)</f>
        <v>※MILD SONATA</v>
      </c>
      <c r="B21" s="48" t="str">
        <f t="shared" si="17"/>
        <v>2634W</v>
      </c>
      <c r="C21" s="34" t="str">
        <f t="shared" si="18"/>
        <v>8/21</v>
      </c>
      <c r="D21" s="33" t="str">
        <f t="shared" si="19"/>
        <v>金</v>
      </c>
      <c r="E21" s="34" t="str">
        <f t="shared" si="20"/>
        <v>8/21</v>
      </c>
      <c r="F21" s="33" t="str">
        <f t="shared" si="21"/>
        <v>金</v>
      </c>
      <c r="G21" s="34">
        <f t="shared" si="22"/>
        <v>46258</v>
      </c>
      <c r="H21" s="33" t="str">
        <f t="shared" si="23"/>
        <v>月</v>
      </c>
      <c r="I21" s="34" t="str">
        <f t="shared" si="24"/>
        <v>8/25</v>
      </c>
      <c r="J21" s="33" t="str">
        <f t="shared" si="25"/>
        <v>火</v>
      </c>
      <c r="K21" s="34" t="str">
        <f t="shared" si="26"/>
        <v>8/25</v>
      </c>
      <c r="L21" s="33" t="str">
        <f t="shared" si="27"/>
        <v>火</v>
      </c>
      <c r="M21" s="34" t="str">
        <f t="shared" si="28"/>
        <v>8/25</v>
      </c>
      <c r="N21" s="33" t="str">
        <f t="shared" si="29"/>
        <v>火</v>
      </c>
      <c r="O21" s="34" t="str">
        <f t="shared" si="30"/>
        <v>8/27</v>
      </c>
      <c r="P21" s="35" t="str">
        <f t="shared" si="31"/>
        <v>木</v>
      </c>
      <c r="V21" t="s">
        <v>31</v>
      </c>
      <c r="W21" t="s">
        <v>63</v>
      </c>
      <c r="X21" t="s">
        <v>64</v>
      </c>
      <c r="Y21" t="s">
        <v>64</v>
      </c>
      <c r="Z21" t="s">
        <v>66</v>
      </c>
      <c r="AB21" t="s">
        <v>67</v>
      </c>
      <c r="AG21" t="s">
        <v>33</v>
      </c>
      <c r="AI21" s="49" t="str">
        <f t="shared" si="15"/>
        <v>※MILD SONATA</v>
      </c>
    </row>
    <row r="22" spans="1:35" ht="40.5" customHeight="1">
      <c r="A22" s="32" t="str">
        <f t="shared" ref="A22" si="40">IF(AND(D22="月",F22="月"),AI22,"★"&amp;AI22)</f>
        <v>※SHUN DA</v>
      </c>
      <c r="B22" s="48" t="str">
        <f t="shared" si="17"/>
        <v>2634W</v>
      </c>
      <c r="C22" s="34" t="str">
        <f t="shared" si="18"/>
        <v>8/24</v>
      </c>
      <c r="D22" s="33" t="str">
        <f t="shared" si="19"/>
        <v>月</v>
      </c>
      <c r="E22" s="34" t="str">
        <f t="shared" si="20"/>
        <v>8/24</v>
      </c>
      <c r="F22" s="33" t="str">
        <f t="shared" si="21"/>
        <v>月</v>
      </c>
      <c r="G22" s="34">
        <f t="shared" si="22"/>
        <v>46259</v>
      </c>
      <c r="H22" s="33" t="str">
        <f t="shared" si="23"/>
        <v>火</v>
      </c>
      <c r="I22" s="34" t="str">
        <f t="shared" si="24"/>
        <v>8/26</v>
      </c>
      <c r="J22" s="33" t="str">
        <f t="shared" si="25"/>
        <v>水</v>
      </c>
      <c r="K22" s="34" t="str">
        <f t="shared" si="26"/>
        <v>8/26</v>
      </c>
      <c r="L22" s="33" t="str">
        <f t="shared" si="27"/>
        <v>水</v>
      </c>
      <c r="M22" s="34" t="str">
        <f t="shared" si="28"/>
        <v>8/26</v>
      </c>
      <c r="N22" s="33" t="str">
        <f t="shared" si="29"/>
        <v>水</v>
      </c>
      <c r="O22" s="34" t="str">
        <f t="shared" si="30"/>
        <v>8/29</v>
      </c>
      <c r="P22" s="35" t="str">
        <f t="shared" si="31"/>
        <v>土</v>
      </c>
      <c r="V22" t="s">
        <v>30</v>
      </c>
      <c r="W22" t="s">
        <v>63</v>
      </c>
      <c r="X22" t="s">
        <v>68</v>
      </c>
      <c r="Y22" t="s">
        <v>68</v>
      </c>
      <c r="Z22" t="s">
        <v>69</v>
      </c>
      <c r="AB22" t="s">
        <v>70</v>
      </c>
      <c r="AG22" t="s">
        <v>31</v>
      </c>
      <c r="AI22" s="49" t="str">
        <f t="shared" si="15"/>
        <v>※SHUN DA</v>
      </c>
    </row>
    <row r="23" spans="1:35" ht="40.5" customHeight="1">
      <c r="A23" s="32" t="str">
        <f t="shared" ref="A23" si="41">IF(AND(D23="水",F23="水"),AI23,"★"&amp;AI23)</f>
        <v>GLORY SHENGDONG</v>
      </c>
      <c r="B23" s="48" t="str">
        <f t="shared" si="17"/>
        <v>2635W</v>
      </c>
      <c r="C23" s="34" t="str">
        <f t="shared" si="18"/>
        <v>8/26</v>
      </c>
      <c r="D23" s="33" t="str">
        <f t="shared" si="19"/>
        <v>水</v>
      </c>
      <c r="E23" s="34" t="str">
        <f t="shared" si="20"/>
        <v>8/26</v>
      </c>
      <c r="F23" s="33" t="str">
        <f t="shared" si="21"/>
        <v>水</v>
      </c>
      <c r="G23" s="34">
        <f t="shared" si="22"/>
        <v>46261</v>
      </c>
      <c r="H23" s="33" t="str">
        <f t="shared" si="23"/>
        <v>木</v>
      </c>
      <c r="I23" s="34" t="str">
        <f t="shared" si="24"/>
        <v>8/28</v>
      </c>
      <c r="J23" s="33" t="str">
        <f t="shared" si="25"/>
        <v>金</v>
      </c>
      <c r="K23" s="34" t="str">
        <f t="shared" si="26"/>
        <v>8/28</v>
      </c>
      <c r="L23" s="33" t="str">
        <f t="shared" si="27"/>
        <v>金</v>
      </c>
      <c r="M23" s="34" t="str">
        <f t="shared" si="28"/>
        <v>8/28</v>
      </c>
      <c r="N23" s="33" t="str">
        <f t="shared" si="29"/>
        <v>金</v>
      </c>
      <c r="O23" s="34" t="str">
        <f t="shared" si="30"/>
        <v>8/30</v>
      </c>
      <c r="P23" s="35" t="str">
        <f t="shared" si="31"/>
        <v>日</v>
      </c>
      <c r="V23" t="s">
        <v>32</v>
      </c>
      <c r="W23" t="s">
        <v>71</v>
      </c>
      <c r="X23" t="s">
        <v>69</v>
      </c>
      <c r="Y23" t="s">
        <v>69</v>
      </c>
      <c r="Z23" t="s">
        <v>72</v>
      </c>
      <c r="AB23" t="s">
        <v>73</v>
      </c>
      <c r="AG23" t="s">
        <v>32</v>
      </c>
      <c r="AI23" s="49" t="str">
        <f t="shared" si="15"/>
        <v>GLORY SHENGDONG</v>
      </c>
    </row>
    <row r="24" spans="1:35" ht="40.5" customHeight="1">
      <c r="A24" s="32" t="str">
        <f t="shared" ref="A24" si="42">IF(AND(D24="金",F24="金"),AI24,"★"&amp;AI24)</f>
        <v>SHUN DA</v>
      </c>
      <c r="B24" s="48" t="str">
        <f t="shared" si="17"/>
        <v>2635W</v>
      </c>
      <c r="C24" s="34" t="str">
        <f t="shared" si="18"/>
        <v>8/28</v>
      </c>
      <c r="D24" s="33" t="str">
        <f t="shared" si="19"/>
        <v>金</v>
      </c>
      <c r="E24" s="34" t="str">
        <f t="shared" si="20"/>
        <v>8/28</v>
      </c>
      <c r="F24" s="33" t="str">
        <f t="shared" si="21"/>
        <v>金</v>
      </c>
      <c r="G24" s="34">
        <f t="shared" si="22"/>
        <v>46265</v>
      </c>
      <c r="H24" s="33" t="str">
        <f t="shared" si="23"/>
        <v>月</v>
      </c>
      <c r="I24" s="34" t="str">
        <f t="shared" si="24"/>
        <v>9/1</v>
      </c>
      <c r="J24" s="33" t="str">
        <f t="shared" si="25"/>
        <v>火</v>
      </c>
      <c r="K24" s="34" t="str">
        <f t="shared" si="26"/>
        <v>9/1</v>
      </c>
      <c r="L24" s="33" t="str">
        <f t="shared" si="27"/>
        <v>火</v>
      </c>
      <c r="M24" s="34" t="str">
        <f t="shared" si="28"/>
        <v>9/1</v>
      </c>
      <c r="N24" s="33" t="str">
        <f t="shared" si="29"/>
        <v>火</v>
      </c>
      <c r="O24" s="34" t="str">
        <f t="shared" si="30"/>
        <v>9/3</v>
      </c>
      <c r="P24" s="35" t="str">
        <f t="shared" si="31"/>
        <v>木</v>
      </c>
      <c r="V24" t="s">
        <v>30</v>
      </c>
      <c r="W24" t="s">
        <v>71</v>
      </c>
      <c r="X24" t="s">
        <v>72</v>
      </c>
      <c r="Y24" t="s">
        <v>72</v>
      </c>
      <c r="Z24" t="s">
        <v>74</v>
      </c>
      <c r="AB24" t="s">
        <v>75</v>
      </c>
      <c r="AG24" t="s">
        <v>30</v>
      </c>
      <c r="AI24" s="49" t="str">
        <f t="shared" si="15"/>
        <v>SHUN DA</v>
      </c>
    </row>
    <row r="25" spans="1:35" ht="39.75" customHeight="1">
      <c r="A25" s="32" t="str">
        <f t="shared" ref="A25" si="43">IF(AND(D25="月",F25="月"),AI25,"★"&amp;AI25)</f>
        <v>※AN DA</v>
      </c>
      <c r="B25" s="48" t="str">
        <f t="shared" si="17"/>
        <v>2635W</v>
      </c>
      <c r="C25" s="34" t="str">
        <f t="shared" si="18"/>
        <v>8/31</v>
      </c>
      <c r="D25" s="33" t="str">
        <f t="shared" si="19"/>
        <v>月</v>
      </c>
      <c r="E25" s="34" t="str">
        <f t="shared" si="20"/>
        <v>8/31</v>
      </c>
      <c r="F25" s="33" t="str">
        <f t="shared" si="21"/>
        <v>月</v>
      </c>
      <c r="G25" s="34">
        <f t="shared" si="22"/>
        <v>46266</v>
      </c>
      <c r="H25" s="33" t="str">
        <f t="shared" si="23"/>
        <v>火</v>
      </c>
      <c r="I25" s="34" t="str">
        <f t="shared" si="24"/>
        <v>9/2</v>
      </c>
      <c r="J25" s="33" t="str">
        <f t="shared" si="25"/>
        <v>水</v>
      </c>
      <c r="K25" s="34" t="str">
        <f t="shared" si="26"/>
        <v>9/2</v>
      </c>
      <c r="L25" s="33" t="str">
        <f t="shared" si="27"/>
        <v>水</v>
      </c>
      <c r="M25" s="34" t="str">
        <f t="shared" si="28"/>
        <v>9/2</v>
      </c>
      <c r="N25" s="33" t="str">
        <f t="shared" si="29"/>
        <v>水</v>
      </c>
      <c r="O25" s="34" t="str">
        <f t="shared" si="30"/>
        <v>9/5</v>
      </c>
      <c r="P25" s="35" t="str">
        <f t="shared" si="31"/>
        <v>土</v>
      </c>
      <c r="V25" t="s">
        <v>83</v>
      </c>
      <c r="W25" t="s">
        <v>71</v>
      </c>
      <c r="X25" t="s">
        <v>76</v>
      </c>
      <c r="Y25" t="s">
        <v>76</v>
      </c>
      <c r="Z25" t="s">
        <v>77</v>
      </c>
      <c r="AB25" t="s">
        <v>78</v>
      </c>
      <c r="AG25" t="s">
        <v>31</v>
      </c>
      <c r="AI25" s="49" t="str">
        <f t="shared" si="15"/>
        <v>※AN DA</v>
      </c>
    </row>
    <row r="26" spans="1:35" ht="45" customHeight="1">
      <c r="A26" s="36" t="str">
        <f t="shared" ref="A26" si="44">IF(AND(D26="水",F26="水"),AI26,"★"&amp;AI26)</f>
        <v>GLORY SHENGDONG</v>
      </c>
      <c r="B26" s="45" t="str">
        <f t="shared" si="17"/>
        <v>2636W</v>
      </c>
      <c r="C26" s="38" t="str">
        <f t="shared" si="18"/>
        <v>9/2</v>
      </c>
      <c r="D26" s="37" t="str">
        <f t="shared" si="19"/>
        <v>水</v>
      </c>
      <c r="E26" s="38" t="str">
        <f t="shared" si="20"/>
        <v>9/2</v>
      </c>
      <c r="F26" s="37" t="str">
        <f t="shared" si="21"/>
        <v>水</v>
      </c>
      <c r="G26" s="38">
        <f t="shared" si="22"/>
        <v>46268</v>
      </c>
      <c r="H26" s="37" t="str">
        <f t="shared" si="23"/>
        <v>木</v>
      </c>
      <c r="I26" s="38" t="str">
        <f t="shared" si="24"/>
        <v>9/4</v>
      </c>
      <c r="J26" s="37" t="str">
        <f t="shared" si="25"/>
        <v>金</v>
      </c>
      <c r="K26" s="38" t="str">
        <f t="shared" si="26"/>
        <v>9/4</v>
      </c>
      <c r="L26" s="37" t="str">
        <f t="shared" si="27"/>
        <v>金</v>
      </c>
      <c r="M26" s="38" t="str">
        <f t="shared" si="28"/>
        <v>9/4</v>
      </c>
      <c r="N26" s="37" t="str">
        <f t="shared" si="29"/>
        <v>金</v>
      </c>
      <c r="O26" s="38" t="str">
        <f t="shared" si="30"/>
        <v>9/6</v>
      </c>
      <c r="P26" s="39" t="str">
        <f t="shared" si="31"/>
        <v>日</v>
      </c>
      <c r="V26" t="s">
        <v>32</v>
      </c>
      <c r="W26" t="s">
        <v>79</v>
      </c>
      <c r="X26" t="s">
        <v>77</v>
      </c>
      <c r="Y26" t="s">
        <v>77</v>
      </c>
      <c r="Z26" t="s">
        <v>80</v>
      </c>
      <c r="AB26" t="s">
        <v>81</v>
      </c>
      <c r="AG26" t="s">
        <v>32</v>
      </c>
      <c r="AI26" s="49" t="str">
        <f t="shared" si="15"/>
        <v>GLORY SHENGDONG</v>
      </c>
    </row>
    <row r="27" spans="1:35" ht="45" customHeight="1">
      <c r="A27" s="101"/>
      <c r="B27" s="102"/>
      <c r="C27" s="41"/>
      <c r="D27" s="42"/>
      <c r="E27" s="41"/>
      <c r="F27" s="42"/>
      <c r="G27" s="41"/>
      <c r="H27" s="42"/>
      <c r="I27" s="41"/>
      <c r="J27" s="42"/>
      <c r="K27" s="41"/>
      <c r="L27" s="42"/>
      <c r="M27" s="41"/>
      <c r="N27" s="42"/>
      <c r="O27" s="41"/>
      <c r="P27" s="42"/>
      <c r="AI27" s="103"/>
    </row>
    <row r="28" spans="1:35" ht="45" customHeight="1">
      <c r="A28" s="101"/>
      <c r="B28" s="102"/>
      <c r="C28" s="41"/>
      <c r="D28" s="42"/>
      <c r="E28" s="41"/>
      <c r="F28" s="42"/>
      <c r="G28" s="41"/>
      <c r="H28" s="42"/>
      <c r="I28" s="41"/>
      <c r="J28" s="42"/>
      <c r="K28" s="41"/>
      <c r="L28" s="42"/>
      <c r="M28" s="41"/>
      <c r="N28" s="42"/>
      <c r="O28" s="41"/>
      <c r="P28" s="42"/>
      <c r="AI28" s="103"/>
    </row>
    <row r="29" spans="1:35" ht="45" customHeight="1">
      <c r="A29" s="101"/>
      <c r="B29" s="102"/>
      <c r="C29" s="41"/>
      <c r="D29" s="42"/>
      <c r="E29" s="41"/>
      <c r="F29" s="42"/>
      <c r="G29" s="41"/>
      <c r="H29" s="42"/>
      <c r="I29" s="41"/>
      <c r="J29" s="42"/>
      <c r="K29" s="41"/>
      <c r="L29" s="42"/>
      <c r="M29" s="41"/>
      <c r="N29" s="42"/>
      <c r="O29" s="41"/>
      <c r="P29" s="42"/>
      <c r="AI29" s="103"/>
    </row>
    <row r="30" spans="1:35" ht="45" customHeight="1">
      <c r="A30" s="101"/>
      <c r="B30" s="102"/>
      <c r="C30" s="41"/>
      <c r="D30" s="42"/>
      <c r="E30" s="41"/>
      <c r="F30" s="42"/>
      <c r="G30" s="41"/>
      <c r="H30" s="42"/>
      <c r="I30" s="41"/>
      <c r="J30" s="42"/>
      <c r="K30" s="41"/>
      <c r="L30" s="42"/>
      <c r="M30" s="41"/>
      <c r="N30" s="42"/>
      <c r="O30" s="41"/>
      <c r="P30" s="42"/>
      <c r="AI30" s="103"/>
    </row>
    <row r="31" spans="1:35" ht="35.25" customHeight="1">
      <c r="C31" s="41"/>
      <c r="D31" s="42"/>
      <c r="E31" s="41"/>
      <c r="F31" s="42"/>
      <c r="G31" s="41"/>
      <c r="H31" s="42"/>
      <c r="I31" s="41"/>
      <c r="J31" s="42"/>
      <c r="K31" s="41"/>
      <c r="L31" s="42"/>
      <c r="M31" s="41"/>
      <c r="N31" s="42"/>
      <c r="O31" s="41"/>
      <c r="P31" s="42"/>
    </row>
    <row r="32" spans="1:35" ht="36" thickBot="1">
      <c r="A32" s="29" t="s">
        <v>2</v>
      </c>
      <c r="B32" s="30" t="s">
        <v>1</v>
      </c>
      <c r="C32" s="43"/>
      <c r="D32" s="43"/>
      <c r="E32" s="43"/>
      <c r="F32" s="44"/>
      <c r="G32" s="30" t="s">
        <v>0</v>
      </c>
      <c r="H32" s="43"/>
      <c r="I32" s="43"/>
      <c r="J32" s="43"/>
      <c r="K32" s="43"/>
      <c r="L32" s="43"/>
      <c r="M32" s="43"/>
      <c r="N32" s="43"/>
      <c r="O32" s="43"/>
      <c r="P32" s="44"/>
    </row>
    <row r="33" spans="1:16" ht="39" customHeight="1" thickTop="1">
      <c r="A33" s="86" t="s">
        <v>26</v>
      </c>
      <c r="B33" s="74" t="s">
        <v>15</v>
      </c>
      <c r="C33" s="75"/>
      <c r="D33" s="75"/>
      <c r="E33" s="75"/>
      <c r="F33" s="76"/>
      <c r="G33" s="19" t="s">
        <v>16</v>
      </c>
      <c r="H33" s="20"/>
      <c r="I33" s="20"/>
      <c r="J33" s="20"/>
      <c r="K33" s="21"/>
      <c r="L33" s="22"/>
      <c r="M33" s="22"/>
      <c r="N33" s="22"/>
      <c r="O33" s="22"/>
      <c r="P33" s="23" t="s">
        <v>21</v>
      </c>
    </row>
    <row r="34" spans="1:16" ht="27">
      <c r="A34" s="72"/>
      <c r="B34" s="77"/>
      <c r="C34" s="78"/>
      <c r="D34" s="78"/>
      <c r="E34" s="78"/>
      <c r="F34" s="79"/>
      <c r="G34" s="18" t="s">
        <v>17</v>
      </c>
      <c r="H34" s="6"/>
      <c r="I34" s="6"/>
      <c r="J34" s="6"/>
      <c r="K34" s="5"/>
      <c r="L34" s="4"/>
      <c r="M34" s="4"/>
      <c r="N34" s="4"/>
      <c r="O34" s="4"/>
      <c r="P34" s="3"/>
    </row>
    <row r="35" spans="1:16" ht="36" customHeight="1">
      <c r="A35" s="71" t="s">
        <v>27</v>
      </c>
      <c r="B35" s="80" t="s">
        <v>18</v>
      </c>
      <c r="C35" s="81"/>
      <c r="D35" s="81"/>
      <c r="E35" s="81"/>
      <c r="F35" s="82"/>
      <c r="G35" s="19" t="s">
        <v>19</v>
      </c>
      <c r="H35" s="20"/>
      <c r="I35" s="20"/>
      <c r="J35" s="20"/>
      <c r="K35" s="21"/>
      <c r="L35" s="22"/>
      <c r="M35" s="22"/>
      <c r="N35" s="22"/>
      <c r="O35" s="22"/>
      <c r="P35" s="23" t="s">
        <v>22</v>
      </c>
    </row>
    <row r="36" spans="1:16" ht="39.75" customHeight="1">
      <c r="A36" s="72"/>
      <c r="B36" s="77"/>
      <c r="C36" s="78"/>
      <c r="D36" s="78"/>
      <c r="E36" s="78"/>
      <c r="F36" s="79"/>
      <c r="G36" s="18" t="s">
        <v>20</v>
      </c>
      <c r="H36" s="6"/>
      <c r="I36" s="6"/>
      <c r="J36" s="6"/>
      <c r="K36" s="5"/>
      <c r="L36" s="4"/>
      <c r="M36" s="4"/>
      <c r="N36" s="4"/>
      <c r="O36" s="4"/>
      <c r="P36" s="3"/>
    </row>
  </sheetData>
  <mergeCells count="29">
    <mergeCell ref="O6:P8"/>
    <mergeCell ref="Q1:U1"/>
    <mergeCell ref="R7:S7"/>
    <mergeCell ref="A2:E2"/>
    <mergeCell ref="O3:P3"/>
    <mergeCell ref="A5:A9"/>
    <mergeCell ref="B5:B9"/>
    <mergeCell ref="O5:P5"/>
    <mergeCell ref="R9:S9"/>
    <mergeCell ref="G9:H9"/>
    <mergeCell ref="K9:L9"/>
    <mergeCell ref="O9:P9"/>
    <mergeCell ref="R5:S5"/>
    <mergeCell ref="C5:F5"/>
    <mergeCell ref="R6:S6"/>
    <mergeCell ref="M6:N8"/>
    <mergeCell ref="G5:J5"/>
    <mergeCell ref="K5:N5"/>
    <mergeCell ref="C6:D8"/>
    <mergeCell ref="A33:A34"/>
    <mergeCell ref="M9:N9"/>
    <mergeCell ref="K6:L8"/>
    <mergeCell ref="A35:A36"/>
    <mergeCell ref="E6:F8"/>
    <mergeCell ref="B33:F34"/>
    <mergeCell ref="B35:F36"/>
    <mergeCell ref="I9:J9"/>
    <mergeCell ref="G6:H8"/>
    <mergeCell ref="I6:J8"/>
  </mergeCells>
  <phoneticPr fontId="1"/>
  <pageMargins left="0.9055118110236221" right="0.51181102362204722" top="0.55118110236220474" bottom="0.55118110236220474" header="0.31496062992125984" footer="0.31496062992125984"/>
  <pageSetup paperSize="9" scale="35" fitToHeight="0" orientation="landscape" r:id="rId1"/>
  <rowBreaks count="1" manualBreakCount="1">
    <brk id="38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上海</vt:lpstr>
      <vt:lpstr>上海!Print_Area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2026-04-16T01:49:23Z</cp:lastPrinted>
  <dcterms:created xsi:type="dcterms:W3CDTF">2016-08-19T05:01:43Z</dcterms:created>
  <dcterms:modified xsi:type="dcterms:W3CDTF">2026-07-27T01:48:00Z</dcterms:modified>
</cp:coreProperties>
</file>