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\\nrvsv0169\西鉄国際物流事業本部第２\10_海運営業部\00_共有\RATE LIST(営業係）\【営業係管理用】\自社混載スケジュール\輸入\TC3\オセアニア\"/>
    </mc:Choice>
  </mc:AlternateContent>
  <xr:revisionPtr revIDLastSave="0" documentId="13_ncr:1_{5B26AA68-ECED-4859-B837-1952436CFF0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Sheet1!$A$1:$G$17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6" i="1" l="1"/>
  <c r="C9" i="1"/>
  <c r="C7" i="1"/>
  <c r="C10" i="1"/>
  <c r="C8" i="1"/>
  <c r="I9" i="1"/>
  <c r="A9" i="1" s="1"/>
  <c r="J9" i="1"/>
  <c r="B9" i="1" s="1"/>
  <c r="I10" i="1"/>
  <c r="A10" i="1" s="1"/>
  <c r="J10" i="1"/>
  <c r="B10" i="1" s="1"/>
  <c r="D9" i="1"/>
  <c r="E9" i="1"/>
  <c r="D10" i="1"/>
  <c r="E10" i="1"/>
  <c r="E8" i="1"/>
  <c r="D8" i="1"/>
  <c r="E7" i="1"/>
  <c r="D7" i="1"/>
  <c r="E6" i="1"/>
  <c r="D6" i="1"/>
  <c r="J8" i="1"/>
  <c r="B8" i="1" s="1"/>
  <c r="I8" i="1"/>
  <c r="A8" i="1" s="1"/>
  <c r="J7" i="1"/>
  <c r="B7" i="1" s="1"/>
  <c r="I7" i="1"/>
  <c r="A7" i="1" s="1"/>
  <c r="J6" i="1"/>
  <c r="B6" i="1" s="1"/>
  <c r="I6" i="1"/>
  <c r="A6" i="1" s="1"/>
</calcChain>
</file>

<file path=xl/sharedStrings.xml><?xml version="1.0" encoding="utf-8"?>
<sst xmlns="http://schemas.openxmlformats.org/spreadsheetml/2006/main" count="34" uniqueCount="32">
  <si>
    <t>大阪海運輸入営業所
TEL:06-7730-1080/
FAX:06-7730-1088</t>
    <phoneticPr fontId="3"/>
  </si>
  <si>
    <t>神戸</t>
    <rPh sb="0" eb="2">
      <t>コウベ</t>
    </rPh>
    <phoneticPr fontId="3"/>
  </si>
  <si>
    <t>ETD</t>
    <phoneticPr fontId="3"/>
  </si>
  <si>
    <t>VESSEL</t>
    <phoneticPr fontId="3"/>
  </si>
  <si>
    <t>ETA</t>
    <phoneticPr fontId="3"/>
  </si>
  <si>
    <t>VOY</t>
    <phoneticPr fontId="3"/>
  </si>
  <si>
    <t>CUT</t>
    <phoneticPr fontId="3"/>
  </si>
  <si>
    <t>S</t>
    <phoneticPr fontId="3"/>
  </si>
  <si>
    <t>　        　　　IMPORT SCHEDULE ‐ ORIGIN : Sydney</t>
    <phoneticPr fontId="3"/>
  </si>
  <si>
    <t>SYD</t>
    <phoneticPr fontId="3"/>
  </si>
  <si>
    <t>TBA/TBA2</t>
  </si>
  <si>
    <t>EVER SUPERB/0115N</t>
  </si>
  <si>
    <t>Wed 9th Sep 2026</t>
  </si>
  <si>
    <t>Mon 27th Jul 2026/ 12:00:00 GMT</t>
  </si>
  <si>
    <t>Mon 27th Jul 2026</t>
  </si>
  <si>
    <t>Mon 10th Aug 2026</t>
  </si>
  <si>
    <t>Wed 23rd Sep 2026</t>
  </si>
  <si>
    <t>Cut-Off Date /Time</t>
  </si>
  <si>
    <t>ETD</t>
  </si>
  <si>
    <t>ETA CFS</t>
  </si>
  <si>
    <t>Vessel /Voyage</t>
  </si>
  <si>
    <t>HYUNDAI SHANGHAI/0157N</t>
  </si>
  <si>
    <t>TBA/TBA018</t>
  </si>
  <si>
    <t>Mon 3rd Aug 2026/ 16:00:00 GMT+1</t>
  </si>
  <si>
    <t>Tue 11th Aug 2026/ 16:00:00 GMT+1</t>
  </si>
  <si>
    <t>Tue 18th Aug 2026</t>
  </si>
  <si>
    <t>Mon 24th Aug 2026/ 12:00:00 GMT</t>
  </si>
  <si>
    <t>Mon 24th Aug 2026</t>
  </si>
  <si>
    <t>Wed 7th Oct 2026</t>
  </si>
  <si>
    <t>Mon 7th Sep 2026/ 12:00:00 GMT</t>
  </si>
  <si>
    <t>Mon 7th Sep 2026</t>
  </si>
  <si>
    <t>Wed 21st Oct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</si>
</sst>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yyyy/m/d;@"/>
    <numFmt numFmtId="178" formatCode="m/d;@"/>
  </numFmts>
  <fonts count="17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36"/>
      <color indexed="9"/>
      <name val="Meiryo UI"/>
      <family val="3"/>
      <charset val="128"/>
    </font>
    <font>
      <sz val="6"/>
      <name val="游ゴシック"/>
      <family val="2"/>
      <charset val="128"/>
      <scheme val="minor"/>
    </font>
    <font>
      <b/>
      <sz val="48"/>
      <color indexed="9"/>
      <name val="Meiryo UI"/>
      <family val="3"/>
      <charset val="128"/>
    </font>
    <font>
      <sz val="12"/>
      <color theme="1"/>
      <name val="Meiryo UI"/>
      <family val="3"/>
      <charset val="128"/>
    </font>
    <font>
      <sz val="12"/>
      <name val="Meiryo UI"/>
      <family val="3"/>
      <charset val="128"/>
    </font>
    <font>
      <b/>
      <sz val="11"/>
      <name val="Meiryo UI"/>
      <family val="3"/>
      <charset val="128"/>
    </font>
    <font>
      <sz val="10.5"/>
      <name val="Meiryo UI"/>
      <family val="3"/>
      <charset val="128"/>
    </font>
    <font>
      <sz val="20"/>
      <name val="Meiryo UI"/>
      <family val="3"/>
      <charset val="128"/>
    </font>
    <font>
      <b/>
      <sz val="28"/>
      <name val="Meiryo UI"/>
      <family val="3"/>
      <charset val="128"/>
    </font>
    <font>
      <sz val="11"/>
      <name val="Meiryo UI"/>
      <family val="3"/>
      <charset val="128"/>
    </font>
    <font>
      <sz val="28"/>
      <name val="Arial MT"/>
      <family val="2"/>
    </font>
    <font>
      <b/>
      <sz val="20"/>
      <color indexed="9"/>
      <name val="Meiryo UI"/>
      <family val="3"/>
      <charset val="128"/>
    </font>
    <font>
      <sz val="28"/>
      <name val="Arial MT"/>
    </font>
    <font>
      <sz val="11"/>
      <color theme="1"/>
      <name val="游ゴシック"/>
      <family val="2"/>
      <scheme val="minor"/>
    </font>
    <font>
      <sz val="18"/>
      <name val="Arial MT"/>
    </font>
  </fonts>
  <fills count="4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</borders>
  <cellStyleXfs count="4">
    <xf numFmtId="0" fontId="0" fillId="0" borderId="0">
      <alignment vertical="center"/>
    </xf>
    <xf numFmtId="0" fontId="1" fillId="0" borderId="0"/>
    <xf numFmtId="0" fontId="1" fillId="0" borderId="0"/>
    <xf numFmtId="0" fontId="15" fillId="0" borderId="0"/>
  </cellStyleXfs>
  <cellXfs count="54">
    <xf numFmtId="0" fontId="0" fillId="0" borderId="0" xfId="0">
      <alignment vertical="center"/>
    </xf>
    <xf numFmtId="0" fontId="4" fillId="2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6" fillId="0" borderId="0" xfId="1" applyFont="1" applyFill="1" applyAlignment="1">
      <alignment vertical="center"/>
    </xf>
    <xf numFmtId="0" fontId="2" fillId="0" borderId="0" xfId="1" applyFont="1" applyFill="1" applyAlignment="1">
      <alignment vertical="center"/>
    </xf>
    <xf numFmtId="176" fontId="2" fillId="0" borderId="0" xfId="1" applyNumberFormat="1" applyFont="1" applyFill="1" applyAlignment="1">
      <alignment vertical="center"/>
    </xf>
    <xf numFmtId="0" fontId="7" fillId="0" borderId="0" xfId="1" applyFont="1" applyBorder="1" applyAlignment="1">
      <alignment horizontal="center" vertical="center"/>
    </xf>
    <xf numFmtId="0" fontId="8" fillId="0" borderId="0" xfId="1" applyFont="1" applyBorder="1" applyAlignment="1">
      <alignment horizontal="center" vertical="center"/>
    </xf>
    <xf numFmtId="177" fontId="9" fillId="0" borderId="0" xfId="1" applyNumberFormat="1" applyFont="1" applyFill="1" applyAlignment="1">
      <alignment vertical="center"/>
    </xf>
    <xf numFmtId="0" fontId="9" fillId="0" borderId="0" xfId="1" applyFont="1" applyAlignment="1">
      <alignment horizontal="left" vertical="center"/>
    </xf>
    <xf numFmtId="0" fontId="11" fillId="0" borderId="0" xfId="1" applyFont="1" applyAlignment="1"/>
    <xf numFmtId="0" fontId="11" fillId="0" borderId="0" xfId="2" applyFont="1" applyBorder="1" applyAlignment="1">
      <alignment horizontal="center" vertical="center"/>
    </xf>
    <xf numFmtId="0" fontId="10" fillId="0" borderId="0" xfId="1" applyNumberFormat="1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left" vertical="center"/>
    </xf>
    <xf numFmtId="176" fontId="4" fillId="2" borderId="0" xfId="1" applyNumberFormat="1" applyFont="1" applyFill="1" applyAlignment="1">
      <alignment vertical="center"/>
    </xf>
    <xf numFmtId="178" fontId="12" fillId="0" borderId="0" xfId="0" applyNumberFormat="1" applyFont="1" applyFill="1" applyBorder="1" applyAlignment="1">
      <alignment horizontal="center" vertical="center" wrapText="1"/>
    </xf>
    <xf numFmtId="0" fontId="10" fillId="3" borderId="5" xfId="1" applyNumberFormat="1" applyFont="1" applyFill="1" applyBorder="1" applyAlignment="1">
      <alignment horizontal="center" vertical="center" wrapText="1"/>
    </xf>
    <xf numFmtId="14" fontId="9" fillId="0" borderId="0" xfId="1" applyNumberFormat="1" applyFont="1" applyBorder="1" applyAlignment="1">
      <alignment vertical="center"/>
    </xf>
    <xf numFmtId="14" fontId="9" fillId="0" borderId="0" xfId="1" applyNumberFormat="1" applyFont="1" applyAlignment="1">
      <alignment horizontal="left" vertical="center"/>
    </xf>
    <xf numFmtId="0" fontId="13" fillId="2" borderId="0" xfId="1" applyFont="1" applyFill="1" applyAlignment="1">
      <alignment vertical="center"/>
    </xf>
    <xf numFmtId="0" fontId="10" fillId="3" borderId="2" xfId="1" applyNumberFormat="1" applyFont="1" applyFill="1" applyBorder="1" applyAlignment="1">
      <alignment horizontal="center" vertical="center" wrapText="1"/>
    </xf>
    <xf numFmtId="0" fontId="10" fillId="3" borderId="6" xfId="1" applyNumberFormat="1" applyFont="1" applyFill="1" applyBorder="1" applyAlignment="1">
      <alignment horizontal="center" vertical="center" wrapText="1"/>
    </xf>
    <xf numFmtId="0" fontId="10" fillId="3" borderId="7" xfId="1" applyNumberFormat="1" applyFont="1" applyFill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6" fillId="0" borderId="0" xfId="1" applyFont="1" applyAlignment="1">
      <alignment vertical="center"/>
    </xf>
    <xf numFmtId="0" fontId="14" fillId="0" borderId="8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178" fontId="12" fillId="0" borderId="9" xfId="0" applyNumberFormat="1" applyFont="1" applyBorder="1" applyAlignment="1">
      <alignment horizontal="center" vertical="center" wrapText="1"/>
    </xf>
    <xf numFmtId="178" fontId="12" fillId="0" borderId="10" xfId="0" applyNumberFormat="1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178" fontId="12" fillId="0" borderId="12" xfId="0" applyNumberFormat="1" applyFont="1" applyBorder="1" applyAlignment="1">
      <alignment horizontal="center" vertical="center" wrapText="1"/>
    </xf>
    <xf numFmtId="178" fontId="12" fillId="0" borderId="13" xfId="0" applyNumberFormat="1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178" fontId="12" fillId="0" borderId="16" xfId="0" applyNumberFormat="1" applyFont="1" applyBorder="1" applyAlignment="1">
      <alignment horizontal="center" vertical="center" wrapText="1"/>
    </xf>
    <xf numFmtId="178" fontId="12" fillId="0" borderId="17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6" fillId="0" borderId="0" xfId="1" applyFont="1" applyFill="1" applyBorder="1" applyAlignment="1">
      <alignment vertical="center"/>
    </xf>
    <xf numFmtId="0" fontId="14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178" fontId="12" fillId="0" borderId="0" xfId="0" applyNumberFormat="1" applyFont="1" applyBorder="1" applyAlignment="1">
      <alignment horizontal="center" vertical="center" wrapText="1"/>
    </xf>
    <xf numFmtId="0" fontId="15" fillId="0" borderId="0" xfId="3" applyBorder="1" applyAlignment="1">
      <alignment horizontal="center" wrapText="1"/>
    </xf>
    <xf numFmtId="0" fontId="16" fillId="0" borderId="14" xfId="0" applyFont="1" applyBorder="1" applyAlignment="1">
      <alignment horizontal="center" vertical="center" wrapText="1"/>
    </xf>
    <xf numFmtId="0" fontId="10" fillId="3" borderId="1" xfId="1" applyNumberFormat="1" applyFont="1" applyFill="1" applyBorder="1" applyAlignment="1">
      <alignment horizontal="center" vertical="center" wrapText="1"/>
    </xf>
    <xf numFmtId="0" fontId="10" fillId="3" borderId="3" xfId="1" applyNumberFormat="1" applyFont="1" applyFill="1" applyBorder="1" applyAlignment="1">
      <alignment horizontal="center" vertical="center" wrapText="1"/>
    </xf>
    <xf numFmtId="0" fontId="10" fillId="3" borderId="2" xfId="1" applyNumberFormat="1" applyFont="1" applyFill="1" applyBorder="1" applyAlignment="1">
      <alignment horizontal="center" vertical="center" wrapText="1"/>
    </xf>
    <xf numFmtId="0" fontId="10" fillId="3" borderId="4" xfId="1" applyNumberFormat="1" applyFont="1" applyFill="1" applyBorder="1" applyAlignment="1">
      <alignment horizontal="center" vertical="center" wrapText="1"/>
    </xf>
    <xf numFmtId="0" fontId="13" fillId="2" borderId="0" xfId="1" applyFont="1" applyFill="1" applyAlignment="1">
      <alignment horizontal="center" vertical="center" wrapText="1"/>
    </xf>
    <xf numFmtId="0" fontId="15" fillId="0" borderId="0" xfId="3" applyAlignment="1">
      <alignment horizontal="center" wrapText="1"/>
    </xf>
    <xf numFmtId="0" fontId="15" fillId="0" borderId="0" xfId="3" applyAlignment="1">
      <alignment horizontal="center" wrapText="1"/>
    </xf>
    <xf numFmtId="178" fontId="12" fillId="0" borderId="18" xfId="0" applyNumberFormat="1" applyFont="1" applyBorder="1" applyAlignment="1">
      <alignment horizontal="center" vertical="center" wrapText="1"/>
    </xf>
    <xf numFmtId="178" fontId="12" fillId="0" borderId="19" xfId="0" applyNumberFormat="1" applyFont="1" applyBorder="1" applyAlignment="1">
      <alignment horizontal="center" vertical="center" wrapText="1"/>
    </xf>
  </cellXfs>
  <cellStyles count="4">
    <cellStyle name="標準" xfId="0" builtinId="0"/>
    <cellStyle name="標準 2" xfId="1" xr:uid="{00000000-0005-0000-0000-000001000000}"/>
    <cellStyle name="標準 6" xfId="3" xr:uid="{4747A7CD-5B9A-4800-8596-CB87240FA017}"/>
    <cellStyle name="標準_Sheet1" xfId="2" xr:uid="{00000000-0005-0000-0000-000002000000}"/>
  </cellStyles>
  <dxfs count="0"/>
  <tableStyles count="0" defaultTableStyle="TableStyleMedium2" defaultPivotStyle="PivotStyleLight16"/>
  <colors>
    <mruColors>
      <color rgb="FFCC3300"/>
      <color rgb="FFCF3E17"/>
      <color rgb="FFE14419"/>
      <color rgb="FFB8371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186114</xdr:rowOff>
    </xdr:from>
    <xdr:ext cx="2525419" cy="558102"/>
    <xdr:sp macro="" textlink="">
      <xdr:nvSpPr>
        <xdr:cNvPr id="39" name="テキスト ボックス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/>
      </xdr:nvSpPr>
      <xdr:spPr>
        <a:xfrm>
          <a:off x="0" y="14749839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1754196" cy="1428750"/>
    <xdr:pic>
      <xdr:nvPicPr>
        <xdr:cNvPr id="40" name="図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2487275"/>
          <a:ext cx="1754196" cy="1428750"/>
        </a:xfrm>
        <a:prstGeom prst="rect">
          <a:avLst/>
        </a:prstGeom>
      </xdr:spPr>
    </xdr:pic>
    <xdr:clientData/>
  </xdr:oneCellAnchor>
  <xdr:twoCellAnchor>
    <xdr:from>
      <xdr:col>0</xdr:col>
      <xdr:colOff>71437</xdr:colOff>
      <xdr:row>1</xdr:row>
      <xdr:rowOff>566204</xdr:rowOff>
    </xdr:from>
    <xdr:to>
      <xdr:col>2</xdr:col>
      <xdr:colOff>-1</xdr:colOff>
      <xdr:row>2</xdr:row>
      <xdr:rowOff>674546</xdr:rowOff>
    </xdr:to>
    <xdr:sp macro="" textlink="">
      <xdr:nvSpPr>
        <xdr:cNvPr id="41" name="角丸四角形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/>
      </xdr:nvSpPr>
      <xdr:spPr>
        <a:xfrm>
          <a:off x="71437" y="1923517"/>
          <a:ext cx="7596187" cy="822717"/>
        </a:xfrm>
        <a:prstGeom prst="round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3200" b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Origin:Sydney</a:t>
          </a:r>
          <a:r>
            <a:rPr kumimoji="1" lang="en-US" altLang="ja-JP" sz="3200" b="0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, Australia</a:t>
          </a:r>
        </a:p>
      </xdr:txBody>
    </xdr:sp>
    <xdr:clientData/>
  </xdr:twoCellAnchor>
  <xdr:oneCellAnchor>
    <xdr:from>
      <xdr:col>0</xdr:col>
      <xdr:colOff>0</xdr:colOff>
      <xdr:row>0</xdr:row>
      <xdr:rowOff>0</xdr:rowOff>
    </xdr:from>
    <xdr:ext cx="1754196" cy="1441450"/>
    <xdr:pic>
      <xdr:nvPicPr>
        <xdr:cNvPr id="42" name="図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2487275"/>
          <a:ext cx="1754196" cy="144145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754196" cy="1441450"/>
    <xdr:pic>
      <xdr:nvPicPr>
        <xdr:cNvPr id="43" name="図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2487275"/>
          <a:ext cx="1754196" cy="1441450"/>
        </a:xfrm>
        <a:prstGeom prst="rect">
          <a:avLst/>
        </a:prstGeom>
      </xdr:spPr>
    </xdr:pic>
    <xdr:clientData/>
  </xdr:oneCellAnchor>
  <xdr:twoCellAnchor editAs="absolute">
    <xdr:from>
      <xdr:col>0</xdr:col>
      <xdr:colOff>131451</xdr:colOff>
      <xdr:row>14</xdr:row>
      <xdr:rowOff>174307</xdr:rowOff>
    </xdr:from>
    <xdr:to>
      <xdr:col>5</xdr:col>
      <xdr:colOff>1767842</xdr:colOff>
      <xdr:row>16</xdr:row>
      <xdr:rowOff>627697</xdr:rowOff>
    </xdr:to>
    <xdr:sp macro="" textlink="">
      <xdr:nvSpPr>
        <xdr:cNvPr id="44" name="テキスト ボックス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/>
      </xdr:nvSpPr>
      <xdr:spPr>
        <a:xfrm>
          <a:off x="142881" y="10596562"/>
          <a:ext cx="16811621" cy="1905000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en-US" altLang="ja-JP" sz="36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36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混載サービスのため、スケジュールや船名は予告なく変更する可能性がございます</a:t>
          </a:r>
          <a:endParaRPr kumimoji="1" lang="en-US" altLang="ja-JP" sz="36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457200" lvl="1" indent="0">
            <a:buFontTx/>
            <a:buNone/>
          </a:pPr>
          <a:r>
            <a:rPr kumimoji="1" lang="en-US" altLang="ja-JP" sz="36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36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搬出先住所については、お手数ですが取扱営業所までご連絡ください</a:t>
          </a:r>
          <a:endParaRPr kumimoji="1" lang="en-US" altLang="ja-JP" sz="36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oneCellAnchor>
    <xdr:from>
      <xdr:col>0</xdr:col>
      <xdr:colOff>0</xdr:colOff>
      <xdr:row>2</xdr:row>
      <xdr:rowOff>186114</xdr:rowOff>
    </xdr:from>
    <xdr:ext cx="2525419" cy="558102"/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0" y="2262564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8"/>
  <sheetViews>
    <sheetView tabSelected="1" view="pageBreakPreview" zoomScale="40" zoomScaleNormal="100" zoomScaleSheetLayoutView="40" workbookViewId="0">
      <selection activeCell="N14" sqref="N14"/>
    </sheetView>
  </sheetViews>
  <sheetFormatPr defaultRowHeight="18"/>
  <cols>
    <col min="1" max="1" width="78.69921875" customWidth="1"/>
    <col min="2" max="2" width="22" customWidth="1"/>
    <col min="3" max="3" width="30.59765625" customWidth="1"/>
    <col min="4" max="4" width="37.59765625" customWidth="1"/>
    <col min="5" max="5" width="30.59765625" customWidth="1"/>
    <col min="6" max="6" width="26.19921875" customWidth="1"/>
    <col min="7" max="7" width="9.69921875" customWidth="1"/>
    <col min="8" max="13" width="34.8984375" hidden="1" customWidth="1"/>
    <col min="14" max="14" width="34.8984375" customWidth="1"/>
    <col min="15" max="15" width="13.3984375" customWidth="1"/>
    <col min="16" max="16" width="15.8984375" customWidth="1"/>
  </cols>
  <sheetData>
    <row r="1" spans="1:15" s="2" customFormat="1" ht="106.95" customHeight="1">
      <c r="A1" s="14" t="s">
        <v>8</v>
      </c>
      <c r="B1" s="1"/>
      <c r="C1" s="1"/>
      <c r="D1" s="15"/>
      <c r="E1" s="49" t="s">
        <v>0</v>
      </c>
      <c r="F1" s="49"/>
      <c r="G1" s="20"/>
      <c r="I1" s="3"/>
      <c r="J1" s="3"/>
      <c r="K1" s="3"/>
      <c r="L1" s="3"/>
      <c r="M1" s="3"/>
    </row>
    <row r="2" spans="1:15" s="2" customFormat="1" ht="57" customHeight="1">
      <c r="A2" s="4"/>
      <c r="B2" s="4"/>
      <c r="C2" s="4"/>
      <c r="D2" s="5"/>
      <c r="E2" s="4"/>
      <c r="F2" s="4"/>
      <c r="G2" s="4"/>
      <c r="I2" s="3"/>
      <c r="J2" s="3"/>
      <c r="K2" s="3"/>
      <c r="L2" s="3"/>
      <c r="M2" s="3"/>
    </row>
    <row r="3" spans="1:15" s="3" customFormat="1" ht="57" customHeight="1" thickBot="1">
      <c r="A3" s="6"/>
      <c r="B3" s="7"/>
      <c r="C3" s="7"/>
      <c r="D3" s="8"/>
      <c r="E3" s="18">
        <v>46226</v>
      </c>
      <c r="F3" s="19" t="s">
        <v>7</v>
      </c>
      <c r="G3" s="9"/>
    </row>
    <row r="4" spans="1:15" s="3" customFormat="1" ht="57" customHeight="1" thickBot="1">
      <c r="A4" s="45" t="s">
        <v>3</v>
      </c>
      <c r="B4" s="47" t="s">
        <v>5</v>
      </c>
      <c r="C4" s="47" t="s">
        <v>6</v>
      </c>
      <c r="D4" s="21" t="s">
        <v>9</v>
      </c>
      <c r="E4" s="22" t="s">
        <v>1</v>
      </c>
      <c r="F4" s="12"/>
    </row>
    <row r="5" spans="1:15" s="10" customFormat="1" ht="39.75" customHeight="1" thickBot="1">
      <c r="A5" s="46"/>
      <c r="B5" s="48"/>
      <c r="C5" s="48"/>
      <c r="D5" s="17" t="s">
        <v>2</v>
      </c>
      <c r="E5" s="23" t="s">
        <v>4</v>
      </c>
      <c r="F5" s="12"/>
      <c r="H5" s="44" t="s">
        <v>20</v>
      </c>
      <c r="I5" s="3"/>
      <c r="J5" s="3"/>
      <c r="K5" s="44" t="s">
        <v>17</v>
      </c>
      <c r="L5" s="44" t="s">
        <v>18</v>
      </c>
      <c r="M5" s="44" t="s">
        <v>19</v>
      </c>
    </row>
    <row r="6" spans="1:15" s="3" customFormat="1" ht="57" customHeight="1" thickBot="1">
      <c r="A6" s="26" t="str">
        <f>I6</f>
        <v>TBA</v>
      </c>
      <c r="B6" s="27" t="str">
        <f>J6</f>
        <v>TBA2</v>
      </c>
      <c r="C6" s="53" t="str">
        <f>TEXT(DATE(VALUE(RIGHT(SUBSTITUTE(K6,"/ 12:00:00 GMT",""), 4)), MONTH(1&amp;MID(K6, FIND(" ",K6, 5) + 1, 3)), VALUE(MID(K6, FIND(" ",K6, 1) + 1, IF(ISNUMBER(VALUE(MID(K6, 6, 1))), 2, 1)))), "MM/DD")</f>
        <v>07/27</v>
      </c>
      <c r="D6" s="28" t="str">
        <f t="shared" ref="D6:E8" si="0">TEXT(DATE(VALUE(RIGHT(SUBSTITUTE(L6,"/ 12:00:00 GMT",""), 4)), MONTH(1&amp;MID(L6, FIND(" ",L6, 5) + 1, 3)), VALUE(MID(L6, FIND(" ",L6, 1) + 1, IF(ISNUMBER(VALUE(MID(L6, 6, 1))), 2, 1)))), "MM/DD")</f>
        <v>07/27</v>
      </c>
      <c r="E6" s="29" t="str">
        <f t="shared" si="0"/>
        <v>09/09</v>
      </c>
      <c r="F6" s="13"/>
      <c r="H6" s="50" t="s">
        <v>10</v>
      </c>
      <c r="I6" s="24" t="str">
        <f>LEFT(H6,FIND("/",H6)-1)</f>
        <v>TBA</v>
      </c>
      <c r="J6" s="24" t="str">
        <f>MID(H6,FIND("/",H6)+1,LEN(H6)-FIND("/",H6))</f>
        <v>TBA2</v>
      </c>
      <c r="K6" s="51" t="s">
        <v>13</v>
      </c>
      <c r="L6" s="51" t="s">
        <v>14</v>
      </c>
      <c r="M6" s="51" t="s">
        <v>12</v>
      </c>
      <c r="N6" s="25"/>
      <c r="O6" s="25"/>
    </row>
    <row r="7" spans="1:15" s="3" customFormat="1" ht="57" customHeight="1" thickBot="1">
      <c r="A7" s="30" t="str">
        <f t="shared" ref="A7:B8" si="1">I7</f>
        <v>EVER SUPERB</v>
      </c>
      <c r="B7" s="31" t="str">
        <f t="shared" si="1"/>
        <v>0115N</v>
      </c>
      <c r="C7" s="32" t="str">
        <f>TEXT(DATE(VALUE(RIGHT(SUBSTITUTE(K7,"/ 16:00:00 GMT+1",""), 4)), MONTH(1&amp;MID(K7, FIND(" ",K7, 5) + 1, 3)), VALUE(MID(K7, FIND(" ",K7, 1) + 1, IF(ISNUMBER(VALUE(MID(K7, 6, 1))), 2, 1)))), "MM/DD")</f>
        <v>08/03</v>
      </c>
      <c r="D7" s="32" t="str">
        <f t="shared" si="0"/>
        <v>08/10</v>
      </c>
      <c r="E7" s="33" t="str">
        <f t="shared" si="0"/>
        <v>09/09</v>
      </c>
      <c r="F7" s="13"/>
      <c r="H7" s="50" t="s">
        <v>11</v>
      </c>
      <c r="I7" s="24" t="str">
        <f t="shared" ref="I7:I8" si="2">LEFT(H7,FIND("/",H7)-1)</f>
        <v>EVER SUPERB</v>
      </c>
      <c r="J7" s="24" t="str">
        <f t="shared" ref="J7:J8" si="3">MID(H7,FIND("/",H7)+1,LEN(H7)-FIND("/",H7))</f>
        <v>0115N</v>
      </c>
      <c r="K7" s="51" t="s">
        <v>23</v>
      </c>
      <c r="L7" s="51" t="s">
        <v>15</v>
      </c>
      <c r="M7" s="51" t="s">
        <v>12</v>
      </c>
      <c r="N7" s="25"/>
      <c r="O7" s="25"/>
    </row>
    <row r="8" spans="1:15" s="3" customFormat="1" ht="57" customHeight="1" thickBot="1">
      <c r="A8" s="30" t="str">
        <f t="shared" si="1"/>
        <v>HYUNDAI SHANGHAI</v>
      </c>
      <c r="B8" s="31" t="str">
        <f t="shared" si="1"/>
        <v>0157N</v>
      </c>
      <c r="C8" s="32" t="str">
        <f>TEXT(DATE(VALUE(RIGHT(SUBSTITUTE(K8,"/ 16:00:00 GMT+1",""), 4)), MONTH(1&amp;MID(K8, FIND(" ",K8, 5) + 1, 3)), VALUE(MID(K8, FIND(" ",K8, 1) + 1, IF(ISNUMBER(VALUE(MID(K8, 6, 1))), 2, 1)))), "MM/DD")</f>
        <v>08/11</v>
      </c>
      <c r="D8" s="32" t="str">
        <f t="shared" si="0"/>
        <v>08/18</v>
      </c>
      <c r="E8" s="33" t="str">
        <f t="shared" si="0"/>
        <v>09/23</v>
      </c>
      <c r="F8" s="13"/>
      <c r="H8" s="50" t="s">
        <v>21</v>
      </c>
      <c r="I8" s="24" t="str">
        <f t="shared" si="2"/>
        <v>HYUNDAI SHANGHAI</v>
      </c>
      <c r="J8" s="24" t="str">
        <f t="shared" si="3"/>
        <v>0157N</v>
      </c>
      <c r="K8" s="51" t="s">
        <v>24</v>
      </c>
      <c r="L8" s="51" t="s">
        <v>25</v>
      </c>
      <c r="M8" s="51" t="s">
        <v>16</v>
      </c>
      <c r="N8" s="25"/>
      <c r="O8" s="25"/>
    </row>
    <row r="9" spans="1:15" s="3" customFormat="1" ht="57" customHeight="1" thickBot="1">
      <c r="A9" s="30" t="str">
        <f t="shared" ref="A9:A11" si="4">I9</f>
        <v>TBA</v>
      </c>
      <c r="B9" s="31" t="str">
        <f t="shared" ref="B9:B11" si="5">J9</f>
        <v>TBA2</v>
      </c>
      <c r="C9" s="52" t="str">
        <f>TEXT(DATE(VALUE(RIGHT(SUBSTITUTE(K9,"/ 12:00:00 GMT",""), 4)), MONTH(1&amp;MID(K9, FIND(" ",K9, 5) + 1, 3)), VALUE(MID(K9, FIND(" ",K9, 1) + 1, IF(ISNUMBER(VALUE(MID(K9, 6, 1))), 2, 1)))), "MM/DD")</f>
        <v>08/24</v>
      </c>
      <c r="D9" s="32" t="str">
        <f t="shared" ref="D9:D11" si="6">TEXT(DATE(VALUE(RIGHT(SUBSTITUTE(L9,"/ 12:00:00 GMT",""), 4)), MONTH(1&amp;MID(L9, FIND(" ",L9, 5) + 1, 3)), VALUE(MID(L9, FIND(" ",L9, 1) + 1, IF(ISNUMBER(VALUE(MID(L9, 6, 1))), 2, 1)))), "MM/DD")</f>
        <v>08/24</v>
      </c>
      <c r="E9" s="33" t="str">
        <f t="shared" ref="E9:E11" si="7">TEXT(DATE(VALUE(RIGHT(SUBSTITUTE(M9,"/ 12:00:00 GMT",""), 4)), MONTH(1&amp;MID(M9, FIND(" ",M9, 5) + 1, 3)), VALUE(MID(M9, FIND(" ",M9, 1) + 1, IF(ISNUMBER(VALUE(MID(M9, 6, 1))), 2, 1)))), "MM/DD")</f>
        <v>10/07</v>
      </c>
      <c r="F9" s="13"/>
      <c r="H9" s="50" t="s">
        <v>10</v>
      </c>
      <c r="I9" s="24" t="str">
        <f t="shared" ref="I9:I11" si="8">LEFT(H9,FIND("/",H9)-1)</f>
        <v>TBA</v>
      </c>
      <c r="J9" s="24" t="str">
        <f t="shared" ref="J9:J11" si="9">MID(H9,FIND("/",H9)+1,LEN(H9)-FIND("/",H9))</f>
        <v>TBA2</v>
      </c>
      <c r="K9" s="51" t="s">
        <v>26</v>
      </c>
      <c r="L9" s="51" t="s">
        <v>27</v>
      </c>
      <c r="M9" s="51" t="s">
        <v>28</v>
      </c>
    </row>
    <row r="10" spans="1:15" s="3" customFormat="1" ht="57" customHeight="1" thickBot="1">
      <c r="A10" s="34" t="str">
        <f t="shared" si="4"/>
        <v>TBA</v>
      </c>
      <c r="B10" s="35" t="str">
        <f t="shared" si="5"/>
        <v>TBA018</v>
      </c>
      <c r="C10" s="36" t="str">
        <f>TEXT(DATE(VALUE(RIGHT(SUBSTITUTE(K10,"/ 12:00:00 GMT",""), 4)), MONTH(1&amp;MID(K10, FIND(" ",K10, 5) + 1, 3)), VALUE(MID(K10, FIND(" ",K10, 1) + 1, IF(ISNUMBER(VALUE(MID(K10, 6, 1))), 2, 1)))), "MM/DD")</f>
        <v>09/07</v>
      </c>
      <c r="D10" s="36" t="str">
        <f t="shared" si="6"/>
        <v>09/07</v>
      </c>
      <c r="E10" s="37" t="str">
        <f t="shared" si="7"/>
        <v>10/21</v>
      </c>
      <c r="F10" s="13"/>
      <c r="H10" s="50" t="s">
        <v>22</v>
      </c>
      <c r="I10" s="38" t="str">
        <f t="shared" si="8"/>
        <v>TBA</v>
      </c>
      <c r="J10" s="38" t="str">
        <f t="shared" si="9"/>
        <v>TBA018</v>
      </c>
      <c r="K10" s="51" t="s">
        <v>29</v>
      </c>
      <c r="L10" s="51" t="s">
        <v>30</v>
      </c>
      <c r="M10" s="51" t="s">
        <v>31</v>
      </c>
    </row>
    <row r="11" spans="1:15" s="39" customFormat="1" ht="57" customHeight="1">
      <c r="A11" s="40"/>
      <c r="B11" s="41"/>
      <c r="C11" s="42"/>
      <c r="D11" s="42"/>
      <c r="E11" s="42"/>
      <c r="F11" s="13"/>
      <c r="H11" s="43"/>
      <c r="I11" s="40"/>
      <c r="J11" s="40"/>
      <c r="K11" s="43"/>
      <c r="L11" s="43"/>
      <c r="M11" s="43"/>
    </row>
    <row r="12" spans="1:15" s="39" customFormat="1" ht="57" customHeight="1">
      <c r="A12" s="40"/>
      <c r="B12" s="41"/>
      <c r="C12" s="42"/>
      <c r="D12" s="42"/>
      <c r="E12" s="42"/>
      <c r="F12" s="16"/>
      <c r="H12" s="43"/>
      <c r="I12" s="40"/>
      <c r="J12" s="40"/>
      <c r="K12" s="43"/>
      <c r="L12" s="43"/>
      <c r="M12" s="43"/>
    </row>
    <row r="13" spans="1:15" s="39" customFormat="1" ht="57" customHeight="1">
      <c r="A13" s="40"/>
      <c r="B13" s="41"/>
      <c r="C13" s="42"/>
      <c r="D13" s="42"/>
      <c r="E13" s="42"/>
      <c r="F13" s="16"/>
      <c r="H13" s="43"/>
      <c r="I13" s="40"/>
      <c r="J13" s="40"/>
      <c r="K13" s="43"/>
      <c r="L13" s="43"/>
      <c r="M13" s="43"/>
    </row>
    <row r="14" spans="1:15" s="39" customFormat="1" ht="57" customHeight="1">
      <c r="A14" s="40"/>
      <c r="B14" s="41"/>
      <c r="C14" s="42"/>
      <c r="D14" s="42"/>
      <c r="E14" s="42"/>
      <c r="F14" s="16"/>
      <c r="H14" s="43"/>
      <c r="I14" s="40"/>
      <c r="J14" s="40"/>
      <c r="K14" s="43"/>
      <c r="L14" s="43"/>
      <c r="M14" s="43"/>
    </row>
    <row r="15" spans="1:15" s="3" customFormat="1" ht="57" customHeight="1">
      <c r="A15" s="13"/>
      <c r="B15" s="13"/>
      <c r="C15" s="16"/>
      <c r="D15" s="16"/>
      <c r="E15" s="16"/>
      <c r="F15" s="16"/>
    </row>
    <row r="16" spans="1:15" s="3" customFormat="1" ht="57" customHeight="1">
      <c r="A16" s="13"/>
      <c r="B16" s="13"/>
      <c r="C16" s="16"/>
      <c r="D16" s="16"/>
      <c r="E16" s="16"/>
      <c r="F16" s="16"/>
    </row>
    <row r="17" spans="1:7" s="3" customFormat="1" ht="57" customHeight="1">
      <c r="A17" s="13"/>
      <c r="B17" s="13"/>
      <c r="C17" s="16"/>
      <c r="D17" s="16"/>
      <c r="E17" s="16"/>
      <c r="F17" s="16"/>
    </row>
    <row r="18" spans="1:7" s="3" customFormat="1" ht="57" customHeight="1">
      <c r="A18" s="13"/>
      <c r="B18" s="13"/>
      <c r="C18" s="16"/>
      <c r="D18" s="16"/>
      <c r="E18" s="16"/>
      <c r="F18" s="16"/>
      <c r="G18" s="2"/>
    </row>
    <row r="19" spans="1:7" s="3" customFormat="1" ht="57" customHeight="1">
      <c r="A19" s="13"/>
      <c r="B19" s="13"/>
      <c r="C19" s="16"/>
      <c r="D19" s="16"/>
      <c r="E19" s="16"/>
      <c r="F19" s="16"/>
      <c r="G19" s="2"/>
    </row>
    <row r="20" spans="1:7" s="3" customFormat="1" ht="57" customHeight="1">
      <c r="A20" s="13"/>
      <c r="B20" s="13"/>
      <c r="C20" s="16"/>
      <c r="D20" s="16"/>
      <c r="E20" s="16"/>
      <c r="F20" s="16"/>
      <c r="G20" s="2"/>
    </row>
    <row r="21" spans="1:7" s="3" customFormat="1" ht="57" customHeight="1">
      <c r="A21" s="13"/>
      <c r="B21" s="13"/>
      <c r="C21" s="16"/>
      <c r="D21" s="16"/>
      <c r="E21" s="16"/>
      <c r="F21" s="16"/>
      <c r="G21" s="2"/>
    </row>
    <row r="22" spans="1:7" s="3" customFormat="1" ht="57" customHeight="1">
      <c r="A22" s="13"/>
      <c r="B22" s="13"/>
      <c r="C22" s="16"/>
      <c r="D22" s="16"/>
      <c r="E22" s="16"/>
      <c r="F22" s="16"/>
      <c r="G22" s="2"/>
    </row>
    <row r="23" spans="1:7" s="3" customFormat="1" ht="57" customHeight="1">
      <c r="A23" s="13"/>
      <c r="B23" s="13"/>
      <c r="D23" s="16"/>
      <c r="E23" s="16"/>
      <c r="F23" s="16"/>
      <c r="G23" s="2"/>
    </row>
    <row r="24" spans="1:7" s="3" customFormat="1" ht="57" customHeight="1">
      <c r="A24" s="13"/>
      <c r="B24" s="13"/>
      <c r="C24" s="16"/>
      <c r="D24" s="16"/>
      <c r="E24" s="16"/>
      <c r="F24" s="16"/>
      <c r="G24" s="2"/>
    </row>
    <row r="25" spans="1:7" s="3" customFormat="1" ht="57" customHeight="1">
      <c r="A25" s="13"/>
      <c r="B25" s="13"/>
      <c r="C25" s="16"/>
      <c r="D25" s="16"/>
      <c r="E25" s="16"/>
      <c r="F25" s="16"/>
      <c r="G25" s="2"/>
    </row>
    <row r="26" spans="1:7" s="3" customFormat="1" ht="57" customHeight="1">
      <c r="A26" s="11"/>
      <c r="B26" s="2"/>
      <c r="C26" s="2"/>
      <c r="D26" s="2"/>
      <c r="E26" s="2"/>
      <c r="F26" s="2"/>
      <c r="G26" s="2"/>
    </row>
    <row r="27" spans="1:7" s="3" customFormat="1" ht="57" customHeight="1">
      <c r="A27" s="11"/>
      <c r="B27" s="2"/>
      <c r="C27" s="2"/>
      <c r="D27" s="2"/>
      <c r="E27" s="2"/>
      <c r="F27" s="2"/>
      <c r="G27" s="2"/>
    </row>
    <row r="28" spans="1:7" s="3" customFormat="1" ht="57" customHeight="1"/>
  </sheetData>
  <mergeCells count="4">
    <mergeCell ref="A4:A5"/>
    <mergeCell ref="B4:B5"/>
    <mergeCell ref="C4:C5"/>
    <mergeCell ref="E1:F1"/>
  </mergeCells>
  <phoneticPr fontId="3"/>
  <pageMargins left="0.70866141732283472" right="0.70866141732283472" top="0.74803149606299213" bottom="0.74803149606299213" header="0.31496062992125984" footer="0.31496062992125984"/>
  <pageSetup paperSize="9" scale="4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西日本鉄道株式会社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海運営業部営業係　小池</dc:creator>
  <cp:lastModifiedBy>Nashinoki Mika</cp:lastModifiedBy>
  <cp:lastPrinted>2026-06-19T05:31:39Z</cp:lastPrinted>
  <dcterms:created xsi:type="dcterms:W3CDTF">2023-07-06T02:11:36Z</dcterms:created>
  <dcterms:modified xsi:type="dcterms:W3CDTF">2026-07-23T01:07:34Z</dcterms:modified>
</cp:coreProperties>
</file>