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オセアニア\"/>
    </mc:Choice>
  </mc:AlternateContent>
  <xr:revisionPtr revIDLastSave="0" documentId="13_ncr:1_{CF2FC860-EA8C-484F-A9F2-FDB25B31E7D6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オーストラリア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オーストラリア!$A$1:$T$29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V16" i="1" l="1"/>
  <c r="AV17" i="1"/>
  <c r="AV18" i="1"/>
  <c r="AV15" i="1"/>
  <c r="AU15" i="1"/>
  <c r="AU16" i="1"/>
  <c r="AU17" i="1"/>
  <c r="AU18" i="1"/>
  <c r="B15" i="1"/>
  <c r="C15" i="1"/>
  <c r="D15" i="1" s="1"/>
  <c r="E15" i="1"/>
  <c r="F15" i="1"/>
  <c r="G15" i="1"/>
  <c r="H15" i="1"/>
  <c r="I15" i="1"/>
  <c r="J15" i="1" s="1"/>
  <c r="K15" i="1"/>
  <c r="L15" i="1"/>
  <c r="M15" i="1"/>
  <c r="N15" i="1"/>
  <c r="B17" i="1"/>
  <c r="C17" i="1"/>
  <c r="D17" i="1"/>
  <c r="E17" i="1"/>
  <c r="F17" i="1"/>
  <c r="G17" i="1"/>
  <c r="I17" i="1" s="1"/>
  <c r="J17" i="1" s="1"/>
  <c r="H17" i="1"/>
  <c r="K17" i="1"/>
  <c r="L17" i="1" s="1"/>
  <c r="M17" i="1"/>
  <c r="N17" i="1"/>
  <c r="B18" i="1"/>
  <c r="C18" i="1"/>
  <c r="D18" i="1"/>
  <c r="A18" i="1" s="1"/>
  <c r="E18" i="1"/>
  <c r="F18" i="1"/>
  <c r="G18" i="1"/>
  <c r="H18" i="1"/>
  <c r="I18" i="1"/>
  <c r="J18" i="1" s="1"/>
  <c r="K18" i="1"/>
  <c r="L18" i="1"/>
  <c r="M18" i="1"/>
  <c r="N18" i="1"/>
  <c r="M11" i="1"/>
  <c r="N11" i="1" s="1"/>
  <c r="M12" i="1"/>
  <c r="N12" i="1" s="1"/>
  <c r="M13" i="1"/>
  <c r="N13" i="1" s="1"/>
  <c r="M14" i="1"/>
  <c r="N14" i="1" s="1"/>
  <c r="K11" i="1"/>
  <c r="L11" i="1" s="1"/>
  <c r="K12" i="1"/>
  <c r="L12" i="1" s="1"/>
  <c r="K13" i="1"/>
  <c r="L13" i="1" s="1"/>
  <c r="K14" i="1"/>
  <c r="L14" i="1" s="1"/>
  <c r="B12" i="1"/>
  <c r="C12" i="1"/>
  <c r="D12" i="1" s="1"/>
  <c r="E12" i="1"/>
  <c r="F12" i="1"/>
  <c r="G12" i="1"/>
  <c r="H12" i="1" s="1"/>
  <c r="B13" i="1"/>
  <c r="C13" i="1"/>
  <c r="D13" i="1" s="1"/>
  <c r="E13" i="1"/>
  <c r="F13" i="1" s="1"/>
  <c r="G13" i="1"/>
  <c r="H13" i="1" s="1"/>
  <c r="B14" i="1"/>
  <c r="C14" i="1"/>
  <c r="D14" i="1" s="1"/>
  <c r="E14" i="1"/>
  <c r="F14" i="1" s="1"/>
  <c r="G14" i="1"/>
  <c r="I14" i="1" s="1"/>
  <c r="J14" i="1" s="1"/>
  <c r="AU11" i="1"/>
  <c r="AV11" i="1" s="1"/>
  <c r="AU12" i="1"/>
  <c r="AV12" i="1" s="1"/>
  <c r="AU13" i="1"/>
  <c r="AV13" i="1" s="1"/>
  <c r="AU14" i="1"/>
  <c r="AV14" i="1" s="1"/>
  <c r="G11" i="1"/>
  <c r="I11" i="1" s="1"/>
  <c r="J11" i="1" s="1"/>
  <c r="E11" i="1"/>
  <c r="F11" i="1" s="1"/>
  <c r="C11" i="1"/>
  <c r="D11" i="1" s="1"/>
  <c r="B11" i="1"/>
  <c r="AU23" i="1"/>
  <c r="AU22" i="1"/>
  <c r="AU21" i="1"/>
  <c r="AU20" i="1"/>
  <c r="AU19" i="1"/>
  <c r="A15" i="1" l="1"/>
  <c r="A17" i="1"/>
  <c r="A13" i="1"/>
  <c r="I12" i="1"/>
  <c r="J12" i="1" s="1"/>
  <c r="A12" i="1"/>
  <c r="A14" i="1"/>
  <c r="H14" i="1"/>
  <c r="I13" i="1"/>
  <c r="J13" i="1" s="1"/>
  <c r="A11" i="1"/>
  <c r="H11" i="1"/>
</calcChain>
</file>

<file path=xl/sharedStrings.xml><?xml version="1.0" encoding="utf-8"?>
<sst xmlns="http://schemas.openxmlformats.org/spreadsheetml/2006/main" count="161" uniqueCount="112">
  <si>
    <t xml:space="preserve">UPDATED :  </t>
    <phoneticPr fontId="14"/>
  </si>
  <si>
    <t>From Tokyo / Yokohama</t>
    <phoneticPr fontId="4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</si>
  <si>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</si>
  <si>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</si>
  <si>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</si>
  <si>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</si>
  <si>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</si>
  <si>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20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</si>
  <si>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</si>
  <si>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</si>
  <si>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</si>
  <si>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0"/>
  </si>
  <si>
    <t>東京 CFS</t>
    <rPh sb="0" eb="2">
      <t>トウキョウ</t>
    </rPh>
    <phoneticPr fontId="4"/>
  </si>
  <si>
    <t>横浜 CFS</t>
    <rPh sb="0" eb="2">
      <t>ヨコハマ</t>
    </rPh>
    <phoneticPr fontId="4"/>
  </si>
  <si>
    <t>※CFS倉庫受付時間　9:00~16:00</t>
    <phoneticPr fontId="3"/>
  </si>
  <si>
    <t>東京海運営業所
TEL：03-6731-7721/FAX：03-6731-7351</t>
    <rPh sb="0" eb="2">
      <t>トウキョウ</t>
    </rPh>
    <rPh sb="2" eb="4">
      <t>カイウン</t>
    </rPh>
    <rPh sb="4" eb="7">
      <t>エイギョウショ</t>
    </rPh>
    <phoneticPr fontId="4"/>
  </si>
  <si>
    <t>TYO</t>
    <phoneticPr fontId="4"/>
  </si>
  <si>
    <t>TYO</t>
    <phoneticPr fontId="4"/>
  </si>
  <si>
    <t>YOK</t>
    <phoneticPr fontId="4"/>
  </si>
  <si>
    <t>　　　　　　AUSTRALIA SCHEDULE - 関東　　</t>
    <phoneticPr fontId="4"/>
  </si>
  <si>
    <t>(株)日成
(協同組合　東京海貨センター内４F)</t>
    <rPh sb="0" eb="3">
      <t>カブシキガイシャ</t>
    </rPh>
    <rPh sb="3" eb="5">
      <t>ニッセイ</t>
    </rPh>
    <rPh sb="7" eb="9">
      <t>キョウドウ</t>
    </rPh>
    <rPh sb="9" eb="11">
      <t>クミアイ</t>
    </rPh>
    <rPh sb="12" eb="14">
      <t>トウキョウ</t>
    </rPh>
    <rPh sb="14" eb="15">
      <t>ウミ</t>
    </rPh>
    <rPh sb="15" eb="16">
      <t>カ</t>
    </rPh>
    <rPh sb="20" eb="21">
      <t>ナイ</t>
    </rPh>
    <phoneticPr fontId="3"/>
  </si>
  <si>
    <t>大田区東海4-3-1</t>
    <rPh sb="0" eb="3">
      <t>オオタク</t>
    </rPh>
    <rPh sb="3" eb="5">
      <t>トウカイ</t>
    </rPh>
    <phoneticPr fontId="4"/>
  </si>
  <si>
    <t>NACCS: 1FW69</t>
    <phoneticPr fontId="4"/>
  </si>
  <si>
    <t>TEL: 03-5492-7251</t>
    <phoneticPr fontId="4"/>
  </si>
  <si>
    <t>(株)日成
(横浜港運事業協同組合内２F)</t>
    <rPh sb="0" eb="3">
      <t>カブシキガイシャ</t>
    </rPh>
    <rPh sb="3" eb="5">
      <t>ニッセイ</t>
    </rPh>
    <rPh sb="7" eb="9">
      <t>ヨコハマ</t>
    </rPh>
    <rPh sb="9" eb="11">
      <t>コウウン</t>
    </rPh>
    <rPh sb="11" eb="13">
      <t>ジギョウ</t>
    </rPh>
    <rPh sb="13" eb="15">
      <t>キョウドウ</t>
    </rPh>
    <rPh sb="15" eb="17">
      <t>クミアイ</t>
    </rPh>
    <rPh sb="17" eb="18">
      <t>ナイ</t>
    </rPh>
    <phoneticPr fontId="3"/>
  </si>
  <si>
    <t>横浜市中区本牧埠頭１</t>
    <rPh sb="0" eb="3">
      <t>ヨコハマシ</t>
    </rPh>
    <rPh sb="3" eb="5">
      <t>ナカク</t>
    </rPh>
    <rPh sb="5" eb="7">
      <t>ホンモク</t>
    </rPh>
    <rPh sb="7" eb="9">
      <t>フトウ</t>
    </rPh>
    <phoneticPr fontId="4"/>
  </si>
  <si>
    <t>TEL: 045-622-5771</t>
    <phoneticPr fontId="4"/>
  </si>
  <si>
    <t>NACCS: 2EW30</t>
    <phoneticPr fontId="3"/>
  </si>
  <si>
    <t>MEL</t>
    <phoneticPr fontId="3"/>
  </si>
  <si>
    <t>SYD</t>
    <phoneticPr fontId="4"/>
  </si>
  <si>
    <t>V</t>
    <phoneticPr fontId="3"/>
  </si>
  <si>
    <t>*1　食品の取り扱いが無し</t>
    <rPh sb="3" eb="5">
      <t>ショクヒン</t>
    </rPh>
    <rPh sb="6" eb="7">
      <t>ト</t>
    </rPh>
    <rPh sb="8" eb="9">
      <t>アツカ</t>
    </rPh>
    <rPh sb="11" eb="12">
      <t>ナ</t>
    </rPh>
    <phoneticPr fontId="3"/>
  </si>
  <si>
    <t>*2　危険品の取り扱いが無し</t>
    <rPh sb="3" eb="6">
      <t>キケンヒン</t>
    </rPh>
    <rPh sb="7" eb="8">
      <t>ト</t>
    </rPh>
    <rPh sb="9" eb="10">
      <t>アツカ</t>
    </rPh>
    <rPh sb="12" eb="13">
      <t>ナ</t>
    </rPh>
    <phoneticPr fontId="3"/>
  </si>
  <si>
    <t>22 DAYS</t>
    <phoneticPr fontId="3"/>
  </si>
  <si>
    <t>26 DAYS</t>
    <phoneticPr fontId="4"/>
  </si>
  <si>
    <r>
      <rPr>
        <b/>
        <sz val="18"/>
        <rFont val="Trebuchet MS"/>
        <family val="2"/>
      </rPr>
      <t>PHEN BASIN</t>
    </r>
    <r>
      <rPr>
        <b/>
        <sz val="18"/>
        <color rgb="FF00AFEF"/>
        <rFont val="Yu Gothic UI"/>
        <family val="2"/>
      </rPr>
      <t>★</t>
    </r>
  </si>
  <si>
    <r>
      <rPr>
        <b/>
        <sz val="18"/>
        <rFont val="Trebuchet MS"/>
        <family val="2"/>
      </rPr>
      <t>VANCOUVER</t>
    </r>
    <r>
      <rPr>
        <b/>
        <sz val="18"/>
        <color rgb="FFFF0000"/>
        <rFont val="Yu Gothic UI"/>
        <family val="2"/>
      </rPr>
      <t>※</t>
    </r>
  </si>
  <si>
    <r>
      <rPr>
        <b/>
        <sz val="18"/>
        <rFont val="Trebuchet MS"/>
        <family val="2"/>
      </rPr>
      <t>OOCL NORFOLK</t>
    </r>
    <r>
      <rPr>
        <b/>
        <sz val="18"/>
        <color rgb="FF4AACC5"/>
        <rFont val="Yu Gothic UI"/>
        <family val="2"/>
      </rPr>
      <t>★</t>
    </r>
  </si>
  <si>
    <r>
      <rPr>
        <b/>
        <sz val="18"/>
        <rFont val="Trebuchet MS"/>
        <family val="2"/>
      </rPr>
      <t>OOCL NEW ZEALAND</t>
    </r>
    <r>
      <rPr>
        <b/>
        <sz val="18"/>
        <color rgb="FFFF0000"/>
        <rFont val="Yu Gothic UI"/>
        <family val="2"/>
      </rPr>
      <t>※</t>
    </r>
  </si>
  <si>
    <t>最終</t>
    <rPh sb="0" eb="2">
      <t>サイシュウ</t>
    </rPh>
    <phoneticPr fontId="3"/>
  </si>
  <si>
    <t>旧</t>
    <rPh sb="0" eb="1">
      <t>キュウ</t>
    </rPh>
    <phoneticPr fontId="3"/>
  </si>
  <si>
    <t>置き換え</t>
    <rPh sb="0" eb="1">
      <t>オ</t>
    </rPh>
    <rPh sb="2" eb="3">
      <t>カ</t>
    </rPh>
    <phoneticPr fontId="3"/>
  </si>
  <si>
    <r>
      <rPr>
        <sz val="18"/>
        <rFont val="MS PGothic"/>
        <family val="2"/>
      </rPr>
      <t>131S</t>
    </r>
  </si>
  <si>
    <r>
      <rPr>
        <sz val="18"/>
        <rFont val="MS PGothic"/>
        <family val="2"/>
      </rPr>
      <t>7/13</t>
    </r>
  </si>
  <si>
    <r>
      <rPr>
        <sz val="18"/>
        <rFont val="MS PGothic"/>
        <family val="2"/>
      </rPr>
      <t>-</t>
    </r>
  </si>
  <si>
    <r>
      <rPr>
        <sz val="18"/>
        <rFont val="MS PGothic"/>
        <family val="2"/>
      </rPr>
      <t>7/9</t>
    </r>
  </si>
  <si>
    <r>
      <rPr>
        <sz val="18"/>
        <rFont val="MS PGothic"/>
        <family val="2"/>
      </rPr>
      <t>7/8</t>
    </r>
  </si>
  <si>
    <r>
      <rPr>
        <sz val="18"/>
        <rFont val="MS PGothic"/>
        <family val="2"/>
      </rPr>
      <t>7/7AM</t>
    </r>
  </si>
  <si>
    <r>
      <rPr>
        <sz val="18"/>
        <rFont val="MS PGothic"/>
        <family val="2"/>
      </rPr>
      <t>7/14</t>
    </r>
  </si>
  <si>
    <r>
      <rPr>
        <sz val="18"/>
        <rFont val="MS PGothic"/>
        <family val="2"/>
      </rPr>
      <t>7/10</t>
    </r>
  </si>
  <si>
    <r>
      <rPr>
        <sz val="18"/>
        <rFont val="MS PGothic"/>
        <family val="2"/>
      </rPr>
      <t>7/16</t>
    </r>
  </si>
  <si>
    <r>
      <rPr>
        <sz val="18"/>
        <rFont val="MS PGothic"/>
        <family val="2"/>
      </rPr>
      <t>8/5</t>
    </r>
  </si>
  <si>
    <r>
      <rPr>
        <sz val="18"/>
        <rFont val="MS PGothic"/>
        <family val="2"/>
      </rPr>
      <t>8/9</t>
    </r>
  </si>
  <si>
    <r>
      <rPr>
        <sz val="18"/>
        <rFont val="MS PGothic"/>
        <family val="2"/>
      </rPr>
      <t>057S</t>
    </r>
  </si>
  <si>
    <r>
      <rPr>
        <sz val="18"/>
        <rFont val="MS PGothic"/>
        <family val="2"/>
      </rPr>
      <t>7/20</t>
    </r>
  </si>
  <si>
    <r>
      <rPr>
        <b/>
        <i/>
        <u/>
        <sz val="19"/>
        <color rgb="FFFF0000"/>
        <rFont val="Trebuchet MS"/>
        <family val="2"/>
      </rPr>
      <t>7/15</t>
    </r>
  </si>
  <si>
    <r>
      <rPr>
        <b/>
        <i/>
        <u/>
        <sz val="19"/>
        <color rgb="FFFF0000"/>
        <rFont val="Trebuchet MS"/>
        <family val="2"/>
      </rPr>
      <t>7/14</t>
    </r>
  </si>
  <si>
    <r>
      <rPr>
        <sz val="18"/>
        <rFont val="MS PGothic"/>
        <family val="2"/>
      </rPr>
      <t>7/14AM</t>
    </r>
  </si>
  <si>
    <r>
      <rPr>
        <sz val="18"/>
        <rFont val="MS PGothic"/>
        <family val="2"/>
      </rPr>
      <t>7/21</t>
    </r>
  </si>
  <si>
    <r>
      <rPr>
        <b/>
        <i/>
        <u/>
        <sz val="19"/>
        <color rgb="FFFF0000"/>
        <rFont val="Trebuchet MS"/>
        <family val="2"/>
      </rPr>
      <t>7/16</t>
    </r>
  </si>
  <si>
    <r>
      <rPr>
        <sz val="18"/>
        <rFont val="MS PGothic"/>
        <family val="2"/>
      </rPr>
      <t>7/23</t>
    </r>
  </si>
  <si>
    <r>
      <rPr>
        <sz val="18"/>
        <rFont val="MS PGothic"/>
        <family val="2"/>
      </rPr>
      <t>8/12</t>
    </r>
  </si>
  <si>
    <r>
      <rPr>
        <sz val="18"/>
        <rFont val="MS PGothic"/>
        <family val="2"/>
      </rPr>
      <t>8/16</t>
    </r>
  </si>
  <si>
    <r>
      <rPr>
        <b/>
        <sz val="18"/>
        <rFont val="Trebuchet MS"/>
        <family val="2"/>
      </rPr>
      <t>OOCL ZHOUSHAN</t>
    </r>
    <r>
      <rPr>
        <b/>
        <sz val="18"/>
        <color rgb="FF4AACC5"/>
        <rFont val="Yu Gothic UI"/>
        <family val="2"/>
      </rPr>
      <t>★</t>
    </r>
  </si>
  <si>
    <r>
      <rPr>
        <sz val="18"/>
        <rFont val="MS PGothic"/>
        <family val="2"/>
      </rPr>
      <t>297S</t>
    </r>
  </si>
  <si>
    <r>
      <rPr>
        <sz val="18"/>
        <rFont val="MS PGothic"/>
        <family val="2"/>
      </rPr>
      <t>7/27</t>
    </r>
  </si>
  <si>
    <r>
      <rPr>
        <sz val="18"/>
        <rFont val="MS PGothic"/>
        <family val="2"/>
      </rPr>
      <t>7/22</t>
    </r>
  </si>
  <si>
    <r>
      <rPr>
        <sz val="18"/>
        <rFont val="MS PGothic"/>
        <family val="2"/>
      </rPr>
      <t>7/21AM</t>
    </r>
  </si>
  <si>
    <r>
      <rPr>
        <sz val="18"/>
        <rFont val="MS PGothic"/>
        <family val="2"/>
      </rPr>
      <t>7/28</t>
    </r>
  </si>
  <si>
    <r>
      <rPr>
        <sz val="18"/>
        <rFont val="MS PGothic"/>
        <family val="2"/>
      </rPr>
      <t>7/24</t>
    </r>
  </si>
  <si>
    <r>
      <rPr>
        <sz val="18"/>
        <rFont val="MS PGothic"/>
        <family val="2"/>
      </rPr>
      <t>7/30</t>
    </r>
  </si>
  <si>
    <r>
      <rPr>
        <sz val="18"/>
        <rFont val="MS PGothic"/>
        <family val="2"/>
      </rPr>
      <t>8/19</t>
    </r>
  </si>
  <si>
    <r>
      <rPr>
        <sz val="18"/>
        <rFont val="MS PGothic"/>
        <family val="2"/>
      </rPr>
      <t>8/23</t>
    </r>
  </si>
  <si>
    <r>
      <rPr>
        <sz val="18"/>
        <rFont val="MS PGothic"/>
        <family val="2"/>
      </rPr>
      <t>169S</t>
    </r>
  </si>
  <si>
    <r>
      <rPr>
        <sz val="18"/>
        <rFont val="MS PGothic"/>
        <family val="2"/>
      </rPr>
      <t>8/3</t>
    </r>
  </si>
  <si>
    <r>
      <rPr>
        <sz val="18"/>
        <rFont val="MS PGothic"/>
        <family val="2"/>
      </rPr>
      <t>7/29</t>
    </r>
  </si>
  <si>
    <r>
      <rPr>
        <sz val="18"/>
        <rFont val="MS PGothic"/>
        <family val="2"/>
      </rPr>
      <t>7/28AM</t>
    </r>
  </si>
  <si>
    <r>
      <rPr>
        <sz val="18"/>
        <rFont val="MS PGothic"/>
        <family val="2"/>
      </rPr>
      <t>8/4</t>
    </r>
  </si>
  <si>
    <r>
      <rPr>
        <sz val="18"/>
        <rFont val="MS PGothic"/>
        <family val="2"/>
      </rPr>
      <t>7/31</t>
    </r>
  </si>
  <si>
    <r>
      <rPr>
        <sz val="18"/>
        <rFont val="MS PGothic"/>
        <family val="2"/>
      </rPr>
      <t>8/6</t>
    </r>
  </si>
  <si>
    <r>
      <rPr>
        <sz val="18"/>
        <rFont val="MS PGothic"/>
        <family val="2"/>
      </rPr>
      <t>8/26</t>
    </r>
  </si>
  <si>
    <r>
      <rPr>
        <sz val="18"/>
        <rFont val="MS PGothic"/>
        <family val="2"/>
      </rPr>
      <t>8/30</t>
    </r>
  </si>
  <si>
    <r>
      <rPr>
        <sz val="18"/>
        <rFont val="MS PGothic"/>
        <family val="2"/>
      </rPr>
      <t>132S</t>
    </r>
  </si>
  <si>
    <r>
      <rPr>
        <sz val="18"/>
        <rFont val="MS PGothic"/>
        <family val="2"/>
      </rPr>
      <t>8/10</t>
    </r>
  </si>
  <si>
    <r>
      <rPr>
        <sz val="18"/>
        <rFont val="MS PGothic"/>
        <family val="2"/>
      </rPr>
      <t>8/4AM</t>
    </r>
  </si>
  <si>
    <r>
      <rPr>
        <sz val="18"/>
        <rFont val="MS PGothic"/>
        <family val="2"/>
      </rPr>
      <t>8/11</t>
    </r>
  </si>
  <si>
    <r>
      <rPr>
        <b/>
        <i/>
        <u/>
        <sz val="19"/>
        <color rgb="FFFF0000"/>
        <rFont val="Trebuchet MS"/>
        <family val="2"/>
      </rPr>
      <t>8/6</t>
    </r>
  </si>
  <si>
    <r>
      <rPr>
        <sz val="18"/>
        <rFont val="MS PGothic"/>
        <family val="2"/>
      </rPr>
      <t>8/13</t>
    </r>
  </si>
  <si>
    <r>
      <rPr>
        <b/>
        <i/>
        <u/>
        <sz val="19"/>
        <color rgb="FFFF0000"/>
        <rFont val="Trebuchet MS"/>
        <family val="2"/>
      </rPr>
      <t>8/10</t>
    </r>
  </si>
  <si>
    <r>
      <rPr>
        <sz val="18"/>
        <rFont val="MS PGothic"/>
        <family val="2"/>
      </rPr>
      <t>9/2</t>
    </r>
  </si>
  <si>
    <r>
      <rPr>
        <sz val="18"/>
        <rFont val="MS PGothic"/>
        <family val="2"/>
      </rPr>
      <t>9/6</t>
    </r>
  </si>
  <si>
    <r>
      <rPr>
        <b/>
        <u/>
        <sz val="18"/>
        <rFont val="Trebuchet MS"/>
        <family val="2"/>
      </rPr>
      <t>NO SERVICE</t>
    </r>
  </si>
  <si>
    <r>
      <rPr>
        <b/>
        <sz val="18"/>
        <rFont val="Trebuchet MS"/>
        <family val="2"/>
      </rPr>
      <t>OOCL ZHOUSHAN</t>
    </r>
    <r>
      <rPr>
        <b/>
        <sz val="18"/>
        <color rgb="FFFF0000"/>
        <rFont val="Yu Gothic UI"/>
        <family val="2"/>
      </rPr>
      <t>※</t>
    </r>
  </si>
  <si>
    <r>
      <rPr>
        <sz val="18"/>
        <rFont val="MS PGothic"/>
        <family val="2"/>
      </rPr>
      <t>298S</t>
    </r>
  </si>
  <si>
    <r>
      <rPr>
        <sz val="18"/>
        <rFont val="MS PGothic"/>
        <family val="2"/>
      </rPr>
      <t>8/24</t>
    </r>
  </si>
  <si>
    <r>
      <rPr>
        <sz val="18"/>
        <rFont val="MS PGothic"/>
        <family val="2"/>
      </rPr>
      <t>8/20</t>
    </r>
  </si>
  <si>
    <r>
      <rPr>
        <sz val="18"/>
        <rFont val="MS PGothic"/>
        <family val="2"/>
      </rPr>
      <t>8/18AM</t>
    </r>
  </si>
  <si>
    <r>
      <rPr>
        <sz val="18"/>
        <rFont val="MS PGothic"/>
        <family val="2"/>
      </rPr>
      <t>8/25</t>
    </r>
  </si>
  <si>
    <r>
      <rPr>
        <sz val="18"/>
        <rFont val="MS PGothic"/>
        <family val="2"/>
      </rPr>
      <t>8/21</t>
    </r>
  </si>
  <si>
    <r>
      <rPr>
        <sz val="18"/>
        <rFont val="MS PGothic"/>
        <family val="2"/>
      </rPr>
      <t>8/27</t>
    </r>
  </si>
  <si>
    <r>
      <rPr>
        <sz val="18"/>
        <rFont val="MS PGothic"/>
        <family val="2"/>
      </rPr>
      <t>9/16</t>
    </r>
  </si>
  <si>
    <r>
      <rPr>
        <sz val="18"/>
        <rFont val="MS PGothic"/>
        <family val="2"/>
      </rPr>
      <t>9/20</t>
    </r>
  </si>
  <si>
    <r>
      <rPr>
        <b/>
        <sz val="18"/>
        <rFont val="Trebuchet MS"/>
        <family val="2"/>
      </rPr>
      <t>OOCL NEW ZEALAND</t>
    </r>
    <r>
      <rPr>
        <b/>
        <sz val="18"/>
        <color rgb="FF4AACC5"/>
        <rFont val="Yu Gothic UI"/>
        <family val="2"/>
      </rPr>
      <t>★</t>
    </r>
  </si>
  <si>
    <r>
      <rPr>
        <sz val="18"/>
        <rFont val="MS PGothic"/>
        <family val="2"/>
      </rPr>
      <t>170S</t>
    </r>
  </si>
  <si>
    <r>
      <rPr>
        <sz val="18"/>
        <rFont val="MS PGothic"/>
        <family val="2"/>
      </rPr>
      <t>8/31</t>
    </r>
  </si>
  <si>
    <r>
      <rPr>
        <sz val="18"/>
        <rFont val="MS PGothic"/>
        <family val="2"/>
      </rPr>
      <t>8/25AM</t>
    </r>
  </si>
  <si>
    <r>
      <rPr>
        <sz val="18"/>
        <rFont val="MS PGothic"/>
        <family val="2"/>
      </rPr>
      <t>9/1</t>
    </r>
  </si>
  <si>
    <r>
      <rPr>
        <sz val="18"/>
        <rFont val="MS PGothic"/>
        <family val="2"/>
      </rPr>
      <t>8/28</t>
    </r>
  </si>
  <si>
    <r>
      <rPr>
        <sz val="18"/>
        <rFont val="MS PGothic"/>
        <family val="2"/>
      </rPr>
      <t>9/3</t>
    </r>
  </si>
  <si>
    <r>
      <rPr>
        <sz val="18"/>
        <rFont val="MS PGothic"/>
        <family val="2"/>
      </rPr>
      <t>9/23</t>
    </r>
  </si>
  <si>
    <r>
      <rPr>
        <sz val="18"/>
        <rFont val="MS PGothic"/>
        <family val="2"/>
      </rPr>
      <t>9/27</t>
    </r>
  </si>
  <si>
    <t>NO SERVICE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</si>
</sst>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5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rgb="FFFF0000"/>
      <name val="Meiryo UI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8"/>
      <name val="MS PGothic"/>
      <family val="3"/>
      <charset val="128"/>
    </font>
    <font>
      <sz val="18"/>
      <color rgb="FF000000"/>
      <name val="MS PGothic"/>
      <family val="2"/>
    </font>
    <font>
      <b/>
      <sz val="18"/>
      <name val="Trebuchet MS"/>
      <family val="2"/>
    </font>
    <font>
      <b/>
      <sz val="18"/>
      <color rgb="FF00AFEF"/>
      <name val="Yu Gothic UI"/>
      <family val="2"/>
    </font>
    <font>
      <b/>
      <sz val="18"/>
      <color rgb="FFFF0000"/>
      <name val="Yu Gothic UI"/>
      <family val="2"/>
    </font>
    <font>
      <b/>
      <sz val="18"/>
      <color rgb="FF4AACC5"/>
      <name val="Yu Gothic UI"/>
      <family val="2"/>
    </font>
    <font>
      <sz val="11"/>
      <name val="Calibri"/>
      <family val="2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i/>
      <sz val="19"/>
      <name val="Trebuchet MS"/>
      <family val="2"/>
    </font>
    <font>
      <sz val="18"/>
      <name val="MS PGothic"/>
      <family val="2"/>
    </font>
    <font>
      <b/>
      <i/>
      <u/>
      <sz val="19"/>
      <color rgb="FFFF0000"/>
      <name val="Trebuchet MS"/>
      <family val="2"/>
    </font>
    <font>
      <b/>
      <u/>
      <sz val="1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DF3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1" fillId="0" borderId="0"/>
    <xf numFmtId="0" fontId="29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>
      <alignment vertical="center"/>
    </xf>
    <xf numFmtId="0" fontId="1" fillId="0" borderId="0"/>
    <xf numFmtId="0" fontId="31" fillId="0" borderId="0">
      <alignment vertical="center"/>
    </xf>
    <xf numFmtId="0" fontId="31" fillId="0" borderId="0">
      <alignment vertical="center"/>
    </xf>
    <xf numFmtId="0" fontId="1" fillId="0" borderId="0"/>
    <xf numFmtId="0" fontId="34" fillId="0" borderId="0"/>
    <xf numFmtId="0" fontId="35" fillId="0" borderId="0"/>
    <xf numFmtId="0" fontId="42" fillId="0" borderId="0"/>
    <xf numFmtId="0" fontId="43" fillId="0" borderId="0"/>
    <xf numFmtId="0" fontId="42" fillId="0" borderId="0"/>
    <xf numFmtId="0" fontId="42" fillId="0" borderId="0"/>
  </cellStyleXfs>
  <cellXfs count="14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16" fillId="0" borderId="0" xfId="1" applyFont="1" applyAlignment="1"/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12" fillId="0" borderId="0" xfId="1" applyFont="1" applyFill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25" fillId="0" borderId="0" xfId="1" applyFont="1" applyFill="1" applyAlignment="1">
      <alignment vertical="center"/>
    </xf>
    <xf numFmtId="0" fontId="26" fillId="0" borderId="0" xfId="1" applyFont="1" applyAlignment="1">
      <alignment vertical="center"/>
    </xf>
    <xf numFmtId="0" fontId="12" fillId="0" borderId="0" xfId="1" applyFont="1" applyFill="1" applyBorder="1" applyAlignment="1">
      <alignment vertical="center"/>
    </xf>
    <xf numFmtId="0" fontId="21" fillId="0" borderId="9" xfId="1" applyFont="1" applyBorder="1" applyAlignment="1">
      <alignment horizontal="center" vertical="center"/>
    </xf>
    <xf numFmtId="0" fontId="27" fillId="0" borderId="3" xfId="1" applyFont="1" applyBorder="1" applyAlignment="1">
      <alignment horizontal="left" vertical="center"/>
    </xf>
    <xf numFmtId="0" fontId="27" fillId="0" borderId="0" xfId="1" applyFont="1" applyBorder="1" applyAlignment="1"/>
    <xf numFmtId="0" fontId="27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vertical="center"/>
    </xf>
    <xf numFmtId="0" fontId="28" fillId="0" borderId="4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7" fillId="0" borderId="1" xfId="1" applyFont="1" applyBorder="1" applyAlignment="1">
      <alignment horizontal="left" vertical="center"/>
    </xf>
    <xf numFmtId="0" fontId="27" fillId="0" borderId="8" xfId="1" applyFont="1" applyBorder="1" applyAlignment="1"/>
    <xf numFmtId="0" fontId="27" fillId="0" borderId="8" xfId="1" applyFont="1" applyBorder="1" applyAlignment="1">
      <alignment horizontal="left" vertical="center"/>
    </xf>
    <xf numFmtId="0" fontId="27" fillId="0" borderId="8" xfId="1" applyFont="1" applyBorder="1" applyAlignment="1">
      <alignment vertical="center"/>
    </xf>
    <xf numFmtId="0" fontId="28" fillId="0" borderId="2" xfId="1" applyFont="1" applyBorder="1" applyAlignment="1">
      <alignment horizontal="right" vertical="center"/>
    </xf>
    <xf numFmtId="0" fontId="27" fillId="0" borderId="5" xfId="1" applyFont="1" applyBorder="1" applyAlignment="1">
      <alignment horizontal="left" vertical="center"/>
    </xf>
    <xf numFmtId="0" fontId="27" fillId="0" borderId="7" xfId="1" applyFont="1" applyBorder="1" applyAlignment="1"/>
    <xf numFmtId="0" fontId="27" fillId="0" borderId="7" xfId="1" applyFont="1" applyBorder="1" applyAlignment="1">
      <alignment horizontal="left" vertical="center"/>
    </xf>
    <xf numFmtId="0" fontId="27" fillId="0" borderId="7" xfId="1" applyFont="1" applyBorder="1" applyAlignment="1">
      <alignment vertical="center"/>
    </xf>
    <xf numFmtId="0" fontId="28" fillId="0" borderId="6" xfId="1" applyFont="1" applyBorder="1" applyAlignment="1">
      <alignment horizontal="right" vertical="center"/>
    </xf>
    <xf numFmtId="0" fontId="8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vertical="center"/>
    </xf>
    <xf numFmtId="0" fontId="13" fillId="3" borderId="26" xfId="1" applyNumberFormat="1" applyFont="1" applyFill="1" applyBorder="1" applyAlignment="1">
      <alignment horizontal="center" vertical="center"/>
    </xf>
    <xf numFmtId="0" fontId="13" fillId="3" borderId="26" xfId="1" applyNumberFormat="1" applyFont="1" applyFill="1" applyBorder="1" applyAlignment="1">
      <alignment vertical="center"/>
    </xf>
    <xf numFmtId="0" fontId="33" fillId="0" borderId="0" xfId="1" applyFont="1" applyFill="1" applyAlignment="1">
      <alignment vertical="center"/>
    </xf>
    <xf numFmtId="178" fontId="24" fillId="0" borderId="0" xfId="1" applyNumberFormat="1" applyFont="1" applyFill="1" applyBorder="1" applyAlignment="1" applyProtection="1">
      <alignment horizontal="center" vertical="center"/>
      <protection locked="0"/>
    </xf>
    <xf numFmtId="178" fontId="24" fillId="0" borderId="0" xfId="1" applyNumberFormat="1" applyFont="1" applyFill="1" applyBorder="1" applyAlignment="1">
      <alignment horizontal="center" vertical="center"/>
    </xf>
    <xf numFmtId="178" fontId="24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0" borderId="0" xfId="2" applyNumberFormat="1" applyFont="1" applyBorder="1" applyAlignment="1">
      <alignment horizontal="center" vertical="center"/>
    </xf>
    <xf numFmtId="0" fontId="25" fillId="0" borderId="22" xfId="1" applyFont="1" applyFill="1" applyBorder="1" applyAlignment="1">
      <alignment vertical="center"/>
    </xf>
    <xf numFmtId="0" fontId="25" fillId="0" borderId="23" xfId="1" applyFont="1" applyFill="1" applyBorder="1" applyAlignment="1">
      <alignment horizontal="center" vertical="center"/>
    </xf>
    <xf numFmtId="178" fontId="24" fillId="0" borderId="23" xfId="1" applyNumberFormat="1" applyFont="1" applyFill="1" applyBorder="1" applyAlignment="1" applyProtection="1">
      <alignment horizontal="center" vertical="center"/>
      <protection locked="0"/>
    </xf>
    <xf numFmtId="178" fontId="24" fillId="0" borderId="23" xfId="1" applyNumberFormat="1" applyFont="1" applyFill="1" applyBorder="1" applyAlignment="1">
      <alignment horizontal="center" vertical="center"/>
    </xf>
    <xf numFmtId="178" fontId="24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0" borderId="24" xfId="2" applyNumberFormat="1" applyFont="1" applyBorder="1" applyAlignment="1">
      <alignment horizontal="center" vertical="center"/>
    </xf>
    <xf numFmtId="178" fontId="24" fillId="0" borderId="28" xfId="1" applyNumberFormat="1" applyFont="1" applyFill="1" applyBorder="1" applyAlignment="1" applyProtection="1">
      <alignment horizontal="center" vertical="center"/>
      <protection locked="0"/>
    </xf>
    <xf numFmtId="178" fontId="24" fillId="0" borderId="28" xfId="1" applyNumberFormat="1" applyFont="1" applyFill="1" applyBorder="1" applyAlignment="1">
      <alignment horizontal="center" vertical="center"/>
    </xf>
    <xf numFmtId="178" fontId="24" fillId="0" borderId="28" xfId="1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29" xfId="1" applyFont="1" applyFill="1" applyBorder="1" applyAlignment="1">
      <alignment vertical="center"/>
    </xf>
    <xf numFmtId="0" fontId="25" fillId="0" borderId="28" xfId="1" applyFont="1" applyFill="1" applyBorder="1" applyAlignment="1">
      <alignment horizontal="center" vertical="center"/>
    </xf>
    <xf numFmtId="178" fontId="24" fillId="0" borderId="30" xfId="2" applyNumberFormat="1" applyFont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26" fillId="0" borderId="0" xfId="1" applyFont="1" applyBorder="1" applyAlignment="1">
      <alignment vertical="center"/>
    </xf>
    <xf numFmtId="0" fontId="8" fillId="5" borderId="23" xfId="18" applyFont="1" applyFill="1" applyBorder="1" applyAlignment="1">
      <alignment horizontal="left" vertical="center"/>
    </xf>
    <xf numFmtId="0" fontId="8" fillId="5" borderId="23" xfId="19" applyFont="1" applyFill="1" applyBorder="1" applyAlignment="1">
      <alignment horizontal="left" vertical="center"/>
    </xf>
    <xf numFmtId="0" fontId="44" fillId="0" borderId="32" xfId="19" applyFont="1" applyBorder="1" applyAlignment="1">
      <alignment horizontal="left" vertical="center"/>
    </xf>
    <xf numFmtId="0" fontId="8" fillId="0" borderId="23" xfId="18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8" fillId="5" borderId="23" xfId="21" applyFont="1" applyFill="1" applyBorder="1" applyAlignment="1">
      <alignment horizontal="left" vertical="center"/>
    </xf>
    <xf numFmtId="0" fontId="34" fillId="0" borderId="31" xfId="16" applyFill="1" applyBorder="1" applyAlignment="1">
      <alignment horizontal="center" vertical="top" wrapText="1"/>
    </xf>
    <xf numFmtId="0" fontId="36" fillId="0" borderId="31" xfId="16" applyFont="1" applyFill="1" applyBorder="1" applyAlignment="1">
      <alignment horizontal="center" vertical="top" wrapText="1"/>
    </xf>
    <xf numFmtId="1" fontId="37" fillId="0" borderId="31" xfId="16" applyNumberFormat="1" applyFont="1" applyFill="1" applyBorder="1" applyAlignment="1">
      <alignment horizontal="center" vertical="top" shrinkToFit="1"/>
    </xf>
    <xf numFmtId="0" fontId="8" fillId="0" borderId="32" xfId="18" applyFont="1" applyBorder="1" applyAlignment="1">
      <alignment horizontal="left" vertical="center"/>
    </xf>
    <xf numFmtId="0" fontId="25" fillId="0" borderId="0" xfId="1" applyFont="1" applyFill="1" applyBorder="1" applyAlignment="1">
      <alignment vertical="center"/>
    </xf>
    <xf numFmtId="178" fontId="45" fillId="0" borderId="23" xfId="1" applyNumberFormat="1" applyFont="1" applyFill="1" applyBorder="1" applyAlignment="1" applyProtection="1">
      <alignment horizontal="center" vertical="center"/>
      <protection locked="0"/>
    </xf>
    <xf numFmtId="0" fontId="34" fillId="4" borderId="31" xfId="16" applyFill="1" applyBorder="1" applyAlignment="1">
      <alignment horizontal="center" vertical="top" wrapText="1"/>
    </xf>
    <xf numFmtId="0" fontId="34" fillId="0" borderId="31" xfId="16" applyFill="1" applyBorder="1" applyAlignment="1">
      <alignment horizontal="center" vertical="top" wrapText="1"/>
    </xf>
    <xf numFmtId="0" fontId="19" fillId="3" borderId="19" xfId="1" applyNumberFormat="1" applyFont="1" applyFill="1" applyBorder="1" applyAlignment="1">
      <alignment horizontal="center" vertical="center" wrapText="1"/>
    </xf>
    <xf numFmtId="0" fontId="19" fillId="3" borderId="22" xfId="1" applyNumberFormat="1" applyFont="1" applyFill="1" applyBorder="1" applyAlignment="1">
      <alignment horizontal="center" vertical="center" wrapText="1"/>
    </xf>
    <xf numFmtId="0" fontId="19" fillId="3" borderId="25" xfId="1" applyNumberFormat="1" applyFont="1" applyFill="1" applyBorder="1" applyAlignment="1">
      <alignment horizontal="center" vertical="center" wrapText="1"/>
    </xf>
    <xf numFmtId="0" fontId="19" fillId="3" borderId="20" xfId="1" applyNumberFormat="1" applyFont="1" applyFill="1" applyBorder="1" applyAlignment="1">
      <alignment horizontal="center" vertical="center"/>
    </xf>
    <xf numFmtId="0" fontId="22" fillId="3" borderId="23" xfId="1" applyFont="1" applyFill="1" applyBorder="1" applyAlignment="1">
      <alignment horizontal="center" vertical="center"/>
    </xf>
    <xf numFmtId="0" fontId="22" fillId="3" borderId="23" xfId="1" applyFont="1" applyFill="1" applyBorder="1" applyAlignment="1">
      <alignment horizontal="center" vertical="center" wrapText="1"/>
    </xf>
    <xf numFmtId="0" fontId="21" fillId="3" borderId="23" xfId="1" applyNumberFormat="1" applyFont="1" applyFill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7" fillId="0" borderId="7" xfId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/>
    </xf>
    <xf numFmtId="0" fontId="26" fillId="0" borderId="18" xfId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21" fillId="0" borderId="10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/>
    </xf>
    <xf numFmtId="0" fontId="30" fillId="0" borderId="0" xfId="1" applyFont="1" applyFill="1" applyBorder="1" applyAlignment="1" applyProtection="1">
      <alignment horizontal="center"/>
      <protection locked="0"/>
    </xf>
    <xf numFmtId="0" fontId="30" fillId="0" borderId="7" xfId="1" applyFont="1" applyFill="1" applyBorder="1" applyAlignment="1" applyProtection="1">
      <alignment horizontal="center"/>
      <protection locked="0"/>
    </xf>
    <xf numFmtId="0" fontId="26" fillId="0" borderId="13" xfId="1" applyFont="1" applyBorder="1" applyAlignment="1">
      <alignment horizontal="center" vertical="center"/>
    </xf>
    <xf numFmtId="0" fontId="27" fillId="0" borderId="14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 wrapText="1"/>
    </xf>
    <xf numFmtId="0" fontId="19" fillId="3" borderId="20" xfId="1" applyFont="1" applyFill="1" applyBorder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177" fontId="13" fillId="3" borderId="26" xfId="1" applyNumberFormat="1" applyFont="1" applyFill="1" applyBorder="1" applyAlignment="1">
      <alignment horizontal="center" vertical="center"/>
    </xf>
    <xf numFmtId="0" fontId="23" fillId="3" borderId="26" xfId="1" applyFont="1" applyFill="1" applyBorder="1" applyAlignment="1">
      <alignment horizontal="center" vertical="center"/>
    </xf>
    <xf numFmtId="0" fontId="23" fillId="3" borderId="27" xfId="1" applyFont="1" applyFill="1" applyBorder="1" applyAlignment="1">
      <alignment horizontal="center" vertical="center"/>
    </xf>
    <xf numFmtId="0" fontId="22" fillId="3" borderId="24" xfId="1" applyFont="1" applyFill="1" applyBorder="1" applyAlignment="1">
      <alignment horizontal="center" vertical="center"/>
    </xf>
    <xf numFmtId="0" fontId="19" fillId="3" borderId="23" xfId="1" applyNumberFormat="1" applyFont="1" applyFill="1" applyBorder="1" applyAlignment="1">
      <alignment horizontal="center" vertical="center"/>
    </xf>
    <xf numFmtId="0" fontId="19" fillId="3" borderId="26" xfId="1" applyNumberFormat="1" applyFont="1" applyFill="1" applyBorder="1" applyAlignment="1">
      <alignment horizontal="center" vertical="center"/>
    </xf>
    <xf numFmtId="0" fontId="36" fillId="4" borderId="33" xfId="16" applyFont="1" applyFill="1" applyBorder="1" applyAlignment="1">
      <alignment horizontal="left" vertical="top" wrapText="1" indent="3"/>
    </xf>
    <xf numFmtId="0" fontId="34" fillId="4" borderId="31" xfId="16" applyFill="1" applyBorder="1" applyAlignment="1">
      <alignment horizontal="center" vertical="top" wrapText="1"/>
    </xf>
    <xf numFmtId="0" fontId="36" fillId="4" borderId="31" xfId="16" applyFont="1" applyFill="1" applyBorder="1" applyAlignment="1">
      <alignment horizontal="center" vertical="top" wrapText="1"/>
    </xf>
    <xf numFmtId="1" fontId="37" fillId="4" borderId="31" xfId="16" applyNumberFormat="1" applyFont="1" applyFill="1" applyBorder="1" applyAlignment="1">
      <alignment horizontal="center" vertical="top" shrinkToFit="1"/>
    </xf>
    <xf numFmtId="0" fontId="36" fillId="4" borderId="31" xfId="16" applyFont="1" applyFill="1" applyBorder="1" applyAlignment="1">
      <alignment horizontal="left" vertical="top" wrapText="1" indent="3"/>
    </xf>
    <xf numFmtId="0" fontId="34" fillId="0" borderId="31" xfId="16" applyFill="1" applyBorder="1" applyAlignment="1">
      <alignment horizontal="center" vertical="top" wrapText="1"/>
    </xf>
    <xf numFmtId="0" fontId="36" fillId="0" borderId="31" xfId="16" applyFont="1" applyFill="1" applyBorder="1" applyAlignment="1">
      <alignment horizontal="center" vertical="top" wrapText="1"/>
    </xf>
    <xf numFmtId="1" fontId="37" fillId="0" borderId="31" xfId="16" applyNumberFormat="1" applyFont="1" applyFill="1" applyBorder="1" applyAlignment="1">
      <alignment horizontal="center" vertical="top" shrinkToFit="1"/>
    </xf>
    <xf numFmtId="0" fontId="46" fillId="0" borderId="31" xfId="16" applyFont="1" applyFill="1" applyBorder="1" applyAlignment="1">
      <alignment horizontal="center" vertical="top" wrapText="1"/>
    </xf>
    <xf numFmtId="0" fontId="36" fillId="0" borderId="31" xfId="16" applyFont="1" applyFill="1" applyBorder="1" applyAlignment="1">
      <alignment horizontal="left" vertical="top" wrapText="1" indent="3"/>
    </xf>
    <xf numFmtId="0" fontId="46" fillId="4" borderId="31" xfId="16" applyFont="1" applyFill="1" applyBorder="1" applyAlignment="1">
      <alignment horizontal="center" vertical="top" wrapText="1"/>
    </xf>
    <xf numFmtId="0" fontId="38" fillId="6" borderId="31" xfId="16" applyFont="1" applyFill="1" applyBorder="1" applyAlignment="1">
      <alignment horizontal="center" vertical="top" wrapText="1"/>
    </xf>
    <xf numFmtId="0" fontId="34" fillId="6" borderId="31" xfId="16" applyFill="1" applyBorder="1" applyAlignment="1">
      <alignment horizontal="left" vertical="center" wrapText="1"/>
    </xf>
    <xf numFmtId="0" fontId="36" fillId="4" borderId="34" xfId="16" applyFont="1" applyFill="1" applyBorder="1" applyAlignment="1">
      <alignment horizontal="left" vertical="top" wrapText="1" indent="3"/>
    </xf>
    <xf numFmtId="0" fontId="36" fillId="0" borderId="33" xfId="16" applyFont="1" applyFill="1" applyBorder="1" applyAlignment="1">
      <alignment horizontal="left" vertical="top" wrapText="1" indent="3"/>
    </xf>
    <xf numFmtId="0" fontId="36" fillId="0" borderId="34" xfId="16" applyFont="1" applyFill="1" applyBorder="1" applyAlignment="1">
      <alignment horizontal="left" vertical="top" wrapText="1" indent="3"/>
    </xf>
    <xf numFmtId="0" fontId="36" fillId="0" borderId="33" xfId="16" applyFont="1" applyFill="1" applyBorder="1" applyAlignment="1">
      <alignment horizontal="center" vertical="top" wrapText="1"/>
    </xf>
    <xf numFmtId="0" fontId="36" fillId="0" borderId="34" xfId="16" applyFont="1" applyFill="1" applyBorder="1" applyAlignment="1">
      <alignment horizontal="center" vertical="top" wrapText="1"/>
    </xf>
    <xf numFmtId="0" fontId="46" fillId="4" borderId="33" xfId="16" applyFont="1" applyFill="1" applyBorder="1" applyAlignment="1">
      <alignment horizontal="left" vertical="top" wrapText="1" indent="3"/>
    </xf>
    <xf numFmtId="0" fontId="46" fillId="4" borderId="34" xfId="16" applyFont="1" applyFill="1" applyBorder="1" applyAlignment="1">
      <alignment horizontal="left" vertical="top" wrapText="1" indent="3"/>
    </xf>
    <xf numFmtId="0" fontId="34" fillId="6" borderId="33" xfId="16" applyFill="1" applyBorder="1" applyAlignment="1">
      <alignment horizontal="left" vertical="center" wrapText="1"/>
    </xf>
    <xf numFmtId="0" fontId="34" fillId="6" borderId="34" xfId="16" applyFill="1" applyBorder="1" applyAlignment="1">
      <alignment horizontal="left" vertical="center" wrapText="1"/>
    </xf>
    <xf numFmtId="0" fontId="36" fillId="4" borderId="33" xfId="16" applyFont="1" applyFill="1" applyBorder="1" applyAlignment="1">
      <alignment horizontal="center" vertical="top" wrapText="1"/>
    </xf>
    <xf numFmtId="0" fontId="36" fillId="4" borderId="34" xfId="16" applyFont="1" applyFill="1" applyBorder="1" applyAlignment="1">
      <alignment horizontal="center" vertical="top" wrapText="1"/>
    </xf>
    <xf numFmtId="0" fontId="25" fillId="0" borderId="19" xfId="1" applyFont="1" applyFill="1" applyBorder="1" applyAlignment="1">
      <alignment vertical="center"/>
    </xf>
    <xf numFmtId="0" fontId="25" fillId="0" borderId="20" xfId="1" applyFont="1" applyFill="1" applyBorder="1" applyAlignment="1">
      <alignment horizontal="center" vertical="center"/>
    </xf>
    <xf numFmtId="178" fontId="24" fillId="0" borderId="20" xfId="1" applyNumberFormat="1" applyFont="1" applyFill="1" applyBorder="1" applyAlignment="1" applyProtection="1">
      <alignment horizontal="center" vertical="center"/>
      <protection locked="0"/>
    </xf>
    <xf numFmtId="178" fontId="24" fillId="0" borderId="20" xfId="1" applyNumberFormat="1" applyFont="1" applyFill="1" applyBorder="1" applyAlignment="1">
      <alignment horizontal="center" vertical="center"/>
    </xf>
    <xf numFmtId="178" fontId="24" fillId="0" borderId="20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0" borderId="21" xfId="2" applyNumberFormat="1" applyFont="1" applyBorder="1" applyAlignment="1">
      <alignment horizontal="center" vertical="center"/>
    </xf>
    <xf numFmtId="0" fontId="25" fillId="7" borderId="22" xfId="1" applyFont="1" applyFill="1" applyBorder="1" applyAlignment="1">
      <alignment vertical="center"/>
    </xf>
    <xf numFmtId="0" fontId="25" fillId="7" borderId="23" xfId="1" applyFont="1" applyFill="1" applyBorder="1" applyAlignment="1">
      <alignment horizontal="center" vertical="center"/>
    </xf>
    <xf numFmtId="178" fontId="24" fillId="7" borderId="23" xfId="1" applyNumberFormat="1" applyFont="1" applyFill="1" applyBorder="1" applyAlignment="1" applyProtection="1">
      <alignment horizontal="center" vertical="center"/>
      <protection locked="0"/>
    </xf>
    <xf numFmtId="178" fontId="24" fillId="7" borderId="23" xfId="1" applyNumberFormat="1" applyFont="1" applyFill="1" applyBorder="1" applyAlignment="1">
      <alignment horizontal="center" vertical="center"/>
    </xf>
    <xf numFmtId="178" fontId="24" fillId="7" borderId="23" xfId="1" quotePrefix="1" applyNumberFormat="1" applyFont="1" applyFill="1" applyBorder="1" applyAlignment="1" applyProtection="1">
      <alignment horizontal="center" vertical="center" wrapText="1"/>
      <protection locked="0"/>
    </xf>
    <xf numFmtId="178" fontId="24" fillId="7" borderId="24" xfId="2" applyNumberFormat="1" applyFont="1" applyFill="1" applyBorder="1" applyAlignment="1">
      <alignment horizontal="center" vertical="center"/>
    </xf>
  </cellXfs>
  <cellStyles count="22">
    <cellStyle name="パーセント 2" xfId="10" xr:uid="{00000000-0005-0000-0000-000000000000}"/>
    <cellStyle name="パーセント 3" xfId="9" xr:uid="{00000000-0005-0000-0000-000001000000}"/>
    <cellStyle name="標準" xfId="0" builtinId="0"/>
    <cellStyle name="標準 10" xfId="15" xr:uid="{00000000-0005-0000-0000-000003000000}"/>
    <cellStyle name="標準 2" xfId="1" xr:uid="{00000000-0005-0000-0000-000004000000}"/>
    <cellStyle name="標準 2 10" xfId="18" xr:uid="{CE6A5AC5-774C-494A-B662-0099A718B83A}"/>
    <cellStyle name="標準 2 2" xfId="12" xr:uid="{00000000-0005-0000-0000-000005000000}"/>
    <cellStyle name="標準 29" xfId="19" xr:uid="{BC70E99A-0D6D-4A28-B2D7-0CC291BB4B6F}"/>
    <cellStyle name="標準 3" xfId="11" xr:uid="{00000000-0005-0000-0000-000006000000}"/>
    <cellStyle name="標準 3 2 2 2 2" xfId="13" xr:uid="{00000000-0005-0000-0000-000007000000}"/>
    <cellStyle name="標準 3 2 3 2" xfId="14" xr:uid="{00000000-0005-0000-0000-000008000000}"/>
    <cellStyle name="標準 4" xfId="16" xr:uid="{6386430F-860C-449A-B5CC-3E8ED5A2889F}"/>
    <cellStyle name="標準 5" xfId="17" xr:uid="{FB00A930-6224-4E25-861B-967455DA9E84}"/>
    <cellStyle name="標準 52" xfId="20" xr:uid="{6FB4B47E-BE2F-4E32-8703-ABE556AA433A}"/>
    <cellStyle name="標準 54" xfId="21" xr:uid="{EE4CB173-1C56-4EF2-86A0-21CDDD781A53}"/>
    <cellStyle name="標準 9 2 2 2 2 2 2" xfId="3" xr:uid="{00000000-0005-0000-0000-000009000000}"/>
    <cellStyle name="標準_Sheet1" xfId="2" xr:uid="{00000000-0005-0000-0000-00000A000000}"/>
    <cellStyle name="콤마 [0]_HMMREQ~1" xfId="4" xr:uid="{00000000-0005-0000-0000-00000B000000}"/>
    <cellStyle name="콤마_HMMREQ~1" xfId="5" xr:uid="{00000000-0005-0000-0000-00000C000000}"/>
    <cellStyle name="통화 [0]_HMMREQ~1" xfId="6" xr:uid="{00000000-0005-0000-0000-00000D000000}"/>
    <cellStyle name="통화_HMMREQ~1" xfId="7" xr:uid="{00000000-0005-0000-0000-00000E000000}"/>
    <cellStyle name="표준_HMMREQ~1" xfId="8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95249</xdr:colOff>
      <xdr:row>1</xdr:row>
      <xdr:rowOff>166686</xdr:rowOff>
    </xdr:from>
    <xdr:to>
      <xdr:col>5</xdr:col>
      <xdr:colOff>357187</xdr:colOff>
      <xdr:row>3</xdr:row>
      <xdr:rowOff>523875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5249" y="1047749"/>
          <a:ext cx="9882188" cy="1595439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Melbourne,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Australia</a:t>
          </a:r>
        </a:p>
        <a:p>
          <a:pPr algn="ctr"/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          Sydney, Australia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9</xdr:col>
      <xdr:colOff>619127</xdr:colOff>
      <xdr:row>2</xdr:row>
      <xdr:rowOff>207959</xdr:rowOff>
    </xdr:from>
    <xdr:ext cx="3286123" cy="165735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4906627" y="1470022"/>
          <a:ext cx="3286123" cy="165735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16</xdr:col>
      <xdr:colOff>245743</xdr:colOff>
      <xdr:row>10</xdr:row>
      <xdr:rowOff>607220</xdr:rowOff>
    </xdr:from>
    <xdr:to>
      <xdr:col>19</xdr:col>
      <xdr:colOff>2993706</xdr:colOff>
      <xdr:row>23</xdr:row>
      <xdr:rowOff>133192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2859998" y="6822283"/>
          <a:ext cx="8310563" cy="950912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18</xdr:col>
      <xdr:colOff>1619248</xdr:colOff>
      <xdr:row>1</xdr:row>
      <xdr:rowOff>191325</xdr:rowOff>
    </xdr:from>
    <xdr:to>
      <xdr:col>19</xdr:col>
      <xdr:colOff>2993229</xdr:colOff>
      <xdr:row>4</xdr:row>
      <xdr:rowOff>194122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3326"/>
        <a:stretch/>
      </xdr:blipFill>
      <xdr:spPr>
        <a:xfrm>
          <a:off x="27860623" y="1072388"/>
          <a:ext cx="3202781" cy="2241172"/>
        </a:xfrm>
        <a:prstGeom prst="rect">
          <a:avLst/>
        </a:prstGeom>
      </xdr:spPr>
    </xdr:pic>
    <xdr:clientData/>
  </xdr:twoCellAnchor>
  <xdr:twoCellAnchor>
    <xdr:from>
      <xdr:col>14</xdr:col>
      <xdr:colOff>469756</xdr:colOff>
      <xdr:row>3</xdr:row>
      <xdr:rowOff>944563</xdr:rowOff>
    </xdr:from>
    <xdr:to>
      <xdr:col>18</xdr:col>
      <xdr:colOff>690562</xdr:colOff>
      <xdr:row>9</xdr:row>
      <xdr:rowOff>10823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7642379" y="3061971"/>
          <a:ext cx="6791151" cy="2451445"/>
          <a:chOff x="27061098" y="3276600"/>
          <a:chExt cx="9302750" cy="4745003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7061098" y="3276600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28221559" y="4238931"/>
            <a:ext cx="7184995" cy="37826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HU35"/>
  <sheetViews>
    <sheetView tabSelected="1" showWhiteSpace="0" view="pageBreakPreview" zoomScale="40" zoomScaleNormal="40" zoomScaleSheetLayoutView="40" zoomScalePageLayoutView="40" workbookViewId="0">
      <selection activeCell="N18" sqref="A11:N18"/>
    </sheetView>
  </sheetViews>
  <sheetFormatPr defaultRowHeight="13.2"/>
  <cols>
    <col min="1" max="1" width="68.109375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8.77734375" customWidth="1"/>
    <col min="13" max="13" width="17.88671875" customWidth="1"/>
    <col min="14" max="14" width="8.77734375" customWidth="1"/>
    <col min="15" max="19" width="23.88671875" customWidth="1"/>
    <col min="20" max="20" width="43.6640625" customWidth="1"/>
    <col min="21" max="21" width="14.77734375" customWidth="1"/>
    <col min="24" max="24" width="0" hidden="1" customWidth="1"/>
    <col min="25" max="44" width="9" hidden="1" customWidth="1"/>
    <col min="45" max="45" width="24.33203125" hidden="1" customWidth="1"/>
    <col min="46" max="46" width="23.88671875" hidden="1" customWidth="1"/>
    <col min="47" max="58" width="9" hidden="1" customWidth="1"/>
    <col min="59" max="63" width="9" customWidth="1"/>
    <col min="64" max="66" width="8.88671875" customWidth="1"/>
  </cols>
  <sheetData>
    <row r="1" spans="1:49" s="4" customFormat="1" ht="69.75" customHeight="1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93" t="s">
        <v>15</v>
      </c>
      <c r="P1" s="93"/>
      <c r="Q1" s="93"/>
      <c r="R1" s="93"/>
      <c r="S1" s="93"/>
      <c r="T1" s="3"/>
    </row>
    <row r="2" spans="1:49" s="5" customFormat="1" ht="30" customHeight="1"/>
    <row r="3" spans="1:49" s="4" customFormat="1" ht="66.75" customHeight="1">
      <c r="A3" s="6"/>
      <c r="B3" s="7"/>
      <c r="C3" s="7"/>
      <c r="D3" s="7"/>
      <c r="E3" s="7"/>
      <c r="F3" s="7"/>
      <c r="G3" s="8"/>
      <c r="O3" s="7"/>
      <c r="P3" s="9"/>
      <c r="Q3" s="10" t="s">
        <v>0</v>
      </c>
      <c r="R3" s="41">
        <v>46211</v>
      </c>
      <c r="S3" s="42" t="s">
        <v>30</v>
      </c>
      <c r="T3" s="7"/>
      <c r="U3" s="7"/>
    </row>
    <row r="4" spans="1:49" s="13" customFormat="1" ht="80.099999999999994" customHeight="1">
      <c r="P4" s="14"/>
      <c r="Q4" s="14"/>
      <c r="R4" s="14"/>
      <c r="S4" s="14"/>
      <c r="T4" s="15"/>
      <c r="U4" s="14"/>
    </row>
    <row r="5" spans="1:49" s="16" customFormat="1" ht="37.5" customHeight="1">
      <c r="A5" s="11" t="s">
        <v>1</v>
      </c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  <c r="O5" s="39"/>
    </row>
    <row r="6" spans="1:49" s="16" customFormat="1" ht="37.5" customHeight="1">
      <c r="A6" s="78" t="s">
        <v>2</v>
      </c>
      <c r="B6" s="81" t="s">
        <v>3</v>
      </c>
      <c r="C6" s="81" t="s">
        <v>4</v>
      </c>
      <c r="D6" s="81"/>
      <c r="E6" s="81"/>
      <c r="F6" s="81"/>
      <c r="G6" s="81" t="s">
        <v>5</v>
      </c>
      <c r="H6" s="81"/>
      <c r="I6" s="81" t="s">
        <v>6</v>
      </c>
      <c r="J6" s="81"/>
      <c r="K6" s="103" t="s">
        <v>7</v>
      </c>
      <c r="L6" s="103"/>
      <c r="M6" s="103"/>
      <c r="N6" s="104"/>
      <c r="O6" s="39"/>
    </row>
    <row r="7" spans="1:49" s="16" customFormat="1" ht="37.5" customHeight="1">
      <c r="A7" s="79"/>
      <c r="B7" s="109"/>
      <c r="C7" s="84" t="s">
        <v>18</v>
      </c>
      <c r="D7" s="84"/>
      <c r="E7" s="83" t="s">
        <v>16</v>
      </c>
      <c r="F7" s="83"/>
      <c r="G7" s="82" t="s">
        <v>17</v>
      </c>
      <c r="H7" s="82"/>
      <c r="I7" s="84" t="s">
        <v>16</v>
      </c>
      <c r="J7" s="84"/>
      <c r="K7" s="84" t="s">
        <v>28</v>
      </c>
      <c r="L7" s="84"/>
      <c r="M7" s="82" t="s">
        <v>29</v>
      </c>
      <c r="N7" s="108"/>
      <c r="O7" s="39"/>
    </row>
    <row r="8" spans="1:49" s="16" customFormat="1" ht="37.5" customHeight="1">
      <c r="A8" s="79"/>
      <c r="B8" s="109"/>
      <c r="C8" s="84"/>
      <c r="D8" s="84"/>
      <c r="E8" s="83"/>
      <c r="F8" s="83"/>
      <c r="G8" s="82"/>
      <c r="H8" s="82"/>
      <c r="I8" s="84"/>
      <c r="J8" s="84"/>
      <c r="K8" s="84"/>
      <c r="L8" s="84"/>
      <c r="M8" s="82"/>
      <c r="N8" s="108"/>
      <c r="O8" s="17"/>
    </row>
    <row r="9" spans="1:49" s="16" customFormat="1" ht="37.5" customHeight="1">
      <c r="A9" s="79"/>
      <c r="B9" s="109"/>
      <c r="C9" s="84"/>
      <c r="D9" s="84"/>
      <c r="E9" s="83"/>
      <c r="F9" s="83"/>
      <c r="G9" s="82"/>
      <c r="H9" s="82"/>
      <c r="I9" s="84"/>
      <c r="J9" s="84"/>
      <c r="K9" s="84"/>
      <c r="L9" s="84"/>
      <c r="M9" s="82"/>
      <c r="N9" s="108"/>
      <c r="O9" s="39"/>
      <c r="AS9" s="27"/>
      <c r="AT9" s="27" t="s">
        <v>40</v>
      </c>
      <c r="AU9" s="27" t="s">
        <v>41</v>
      </c>
      <c r="AV9" s="27" t="s">
        <v>39</v>
      </c>
    </row>
    <row r="10" spans="1:49" s="18" customFormat="1" ht="57" customHeight="1">
      <c r="A10" s="80"/>
      <c r="B10" s="110"/>
      <c r="C10" s="43"/>
      <c r="D10" s="43"/>
      <c r="E10" s="44"/>
      <c r="F10" s="44"/>
      <c r="G10" s="44"/>
      <c r="H10" s="44"/>
      <c r="I10" s="105" t="s">
        <v>8</v>
      </c>
      <c r="J10" s="105"/>
      <c r="K10" s="105" t="s">
        <v>33</v>
      </c>
      <c r="L10" s="105"/>
      <c r="M10" s="106" t="s">
        <v>34</v>
      </c>
      <c r="N10" s="107"/>
      <c r="O10" s="40"/>
      <c r="Z10" s="70"/>
      <c r="AA10" s="71"/>
      <c r="AB10" s="71"/>
      <c r="AC10" s="71"/>
      <c r="AD10" s="72"/>
      <c r="AE10" s="71"/>
      <c r="AF10" s="71"/>
      <c r="AG10" s="71"/>
      <c r="AH10" s="71"/>
      <c r="AI10" s="71"/>
      <c r="AJ10" s="72"/>
      <c r="AK10" s="71"/>
      <c r="AL10" s="71"/>
      <c r="AM10" s="71"/>
      <c r="AN10" s="72"/>
      <c r="AO10" s="71"/>
      <c r="AP10" s="71"/>
      <c r="AQ10" s="71"/>
      <c r="AR10" s="71"/>
      <c r="AS10" s="50"/>
      <c r="AT10" s="50"/>
      <c r="AU10" s="65"/>
      <c r="AV10" s="66"/>
    </row>
    <row r="11" spans="1:49" s="74" customFormat="1" ht="64.5" customHeight="1">
      <c r="A11" s="135" t="str">
        <f t="shared" ref="A11" si="0">IF(AND(D11="水",F11="木"),AU11,"★"&amp;AU11)</f>
        <v>PHEN BASIN*1</v>
      </c>
      <c r="B11" s="136" t="str">
        <f t="shared" ref="B11" si="1">AA11</f>
        <v>131S</v>
      </c>
      <c r="C11" s="137" t="str">
        <f t="shared" ref="C11" si="2">AF11</f>
        <v>7/8</v>
      </c>
      <c r="D11" s="137" t="str">
        <f t="shared" ref="D11" si="3">TEXT(C11,"aaa")</f>
        <v>水</v>
      </c>
      <c r="E11" s="137" t="str">
        <f t="shared" ref="E11" si="4">AE11</f>
        <v>7/9</v>
      </c>
      <c r="F11" s="137" t="str">
        <f t="shared" ref="F11" si="5">TEXT(E11,"aaa")</f>
        <v>木</v>
      </c>
      <c r="G11" s="137" t="str">
        <f t="shared" ref="G11" si="6">AB11</f>
        <v>7/13</v>
      </c>
      <c r="H11" s="137" t="str">
        <f t="shared" ref="H11" si="7">TEXT(G11,"aaa")</f>
        <v>月</v>
      </c>
      <c r="I11" s="137">
        <f t="shared" ref="I11" si="8">G11+1</f>
        <v>46217</v>
      </c>
      <c r="J11" s="138" t="str">
        <f t="shared" ref="J11" si="9">TEXT(I11,"aaa")</f>
        <v>火</v>
      </c>
      <c r="K11" s="137" t="str">
        <f t="shared" ref="K11:K14" si="10">AR11</f>
        <v>8/5</v>
      </c>
      <c r="L11" s="138" t="str">
        <f t="shared" ref="L11" si="11">TEXT(K11,"aaa")</f>
        <v>水</v>
      </c>
      <c r="M11" s="139" t="str">
        <f t="shared" ref="M11:M14" si="12">AS11</f>
        <v>8/9</v>
      </c>
      <c r="N11" s="140" t="str">
        <f t="shared" ref="N11" si="13">TEXT(M11,"aaa")</f>
        <v>日</v>
      </c>
      <c r="O11" s="63"/>
      <c r="Z11" s="112" t="s">
        <v>35</v>
      </c>
      <c r="AA11" s="113" t="s">
        <v>42</v>
      </c>
      <c r="AB11" s="113" t="s">
        <v>43</v>
      </c>
      <c r="AC11" s="113" t="s">
        <v>44</v>
      </c>
      <c r="AD11" s="114">
        <v>14</v>
      </c>
      <c r="AE11" s="113" t="s">
        <v>45</v>
      </c>
      <c r="AF11" s="113" t="s">
        <v>46</v>
      </c>
      <c r="AG11" s="113" t="s">
        <v>47</v>
      </c>
      <c r="AH11" s="113" t="s">
        <v>48</v>
      </c>
      <c r="AI11" s="113" t="s">
        <v>44</v>
      </c>
      <c r="AJ11" s="114">
        <v>15</v>
      </c>
      <c r="AK11" s="113" t="s">
        <v>49</v>
      </c>
      <c r="AL11" s="115" t="s">
        <v>50</v>
      </c>
      <c r="AM11" s="113" t="s">
        <v>44</v>
      </c>
      <c r="AN11" s="114">
        <v>16</v>
      </c>
      <c r="AO11" s="113" t="s">
        <v>48</v>
      </c>
      <c r="AP11" s="111" t="s">
        <v>48</v>
      </c>
      <c r="AQ11" s="124"/>
      <c r="AR11" s="113" t="s">
        <v>51</v>
      </c>
      <c r="AS11" s="113" t="s">
        <v>52</v>
      </c>
      <c r="AT11" s="76" t="s">
        <v>35</v>
      </c>
      <c r="AU11" s="65" t="str">
        <f t="shared" ref="AU11:AU14" si="14">SUBSTITUTE(SUBSTITUTE(Z11,"★","*1"),"※","*2")</f>
        <v>PHEN BASIN*1</v>
      </c>
      <c r="AV11" s="66" t="str">
        <f t="shared" ref="AV11:AV14" si="15">IF(AA11=AT11,AU11,"※"&amp;AU11)</f>
        <v>※PHEN BASIN*1</v>
      </c>
      <c r="AW11" s="18"/>
    </row>
    <row r="12" spans="1:49" s="74" customFormat="1" ht="64.5" customHeight="1">
      <c r="A12" s="50" t="str">
        <f t="shared" ref="A12:A14" si="16">IF(AND(D12="水",F12="木"),AU12,"★"&amp;AU12)</f>
        <v>★VANCOUVER*2</v>
      </c>
      <c r="B12" s="51" t="str">
        <f t="shared" ref="B12:B14" si="17">AA12</f>
        <v>057S</v>
      </c>
      <c r="C12" s="75" t="str">
        <f t="shared" ref="C12:C14" si="18">AF12</f>
        <v>7/14</v>
      </c>
      <c r="D12" s="75" t="str">
        <f t="shared" ref="D12:D14" si="19">TEXT(C12,"aaa")</f>
        <v>火</v>
      </c>
      <c r="E12" s="75" t="str">
        <f t="shared" ref="E12:E14" si="20">AE12</f>
        <v>7/15</v>
      </c>
      <c r="F12" s="75" t="str">
        <f t="shared" ref="F12:F14" si="21">TEXT(E12,"aaa")</f>
        <v>水</v>
      </c>
      <c r="G12" s="52" t="str">
        <f t="shared" ref="G12:G14" si="22">AB12</f>
        <v>7/20</v>
      </c>
      <c r="H12" s="52" t="str">
        <f t="shared" ref="H12:H14" si="23">TEXT(G12,"aaa")</f>
        <v>月</v>
      </c>
      <c r="I12" s="52">
        <f t="shared" ref="I12:I14" si="24">G12+1</f>
        <v>46224</v>
      </c>
      <c r="J12" s="53" t="str">
        <f t="shared" ref="J12:J14" si="25">TEXT(I12,"aaa")</f>
        <v>火</v>
      </c>
      <c r="K12" s="52" t="str">
        <f t="shared" si="10"/>
        <v>8/12</v>
      </c>
      <c r="L12" s="53" t="str">
        <f t="shared" ref="L12:L14" si="26">TEXT(K12,"aaa")</f>
        <v>水</v>
      </c>
      <c r="M12" s="54" t="str">
        <f t="shared" si="12"/>
        <v>8/16</v>
      </c>
      <c r="N12" s="55" t="str">
        <f t="shared" ref="N12:N14" si="27">TEXT(M12,"aaa")</f>
        <v>日</v>
      </c>
      <c r="O12" s="63"/>
      <c r="Z12" s="116" t="s">
        <v>36</v>
      </c>
      <c r="AA12" s="117" t="s">
        <v>53</v>
      </c>
      <c r="AB12" s="117" t="s">
        <v>54</v>
      </c>
      <c r="AC12" s="117" t="s">
        <v>44</v>
      </c>
      <c r="AD12" s="118">
        <v>21</v>
      </c>
      <c r="AE12" s="119" t="s">
        <v>55</v>
      </c>
      <c r="AF12" s="119" t="s">
        <v>56</v>
      </c>
      <c r="AG12" s="117" t="s">
        <v>57</v>
      </c>
      <c r="AH12" s="117" t="s">
        <v>58</v>
      </c>
      <c r="AI12" s="117" t="s">
        <v>44</v>
      </c>
      <c r="AJ12" s="118">
        <v>22</v>
      </c>
      <c r="AK12" s="119" t="s">
        <v>59</v>
      </c>
      <c r="AL12" s="120" t="s">
        <v>60</v>
      </c>
      <c r="AM12" s="117" t="s">
        <v>44</v>
      </c>
      <c r="AN12" s="118">
        <v>23</v>
      </c>
      <c r="AO12" s="117" t="s">
        <v>58</v>
      </c>
      <c r="AP12" s="125" t="s">
        <v>58</v>
      </c>
      <c r="AQ12" s="126"/>
      <c r="AR12" s="117" t="s">
        <v>61</v>
      </c>
      <c r="AS12" s="117" t="s">
        <v>62</v>
      </c>
      <c r="AT12" s="77" t="s">
        <v>36</v>
      </c>
      <c r="AU12" s="65" t="str">
        <f t="shared" si="14"/>
        <v>VANCOUVER*2</v>
      </c>
      <c r="AV12" s="66" t="str">
        <f t="shared" si="15"/>
        <v>※VANCOUVER*2</v>
      </c>
    </row>
    <row r="13" spans="1:49" s="74" customFormat="1" ht="64.5" customHeight="1">
      <c r="A13" s="50" t="str">
        <f>IF(AND(D13="水",F13="木"),AV13,"★"&amp;AV13)</f>
        <v>※OOCL ZHOUSHAN*1</v>
      </c>
      <c r="B13" s="51" t="str">
        <f t="shared" si="17"/>
        <v>297S</v>
      </c>
      <c r="C13" s="52" t="str">
        <f t="shared" si="18"/>
        <v>7/22</v>
      </c>
      <c r="D13" s="52" t="str">
        <f t="shared" si="19"/>
        <v>水</v>
      </c>
      <c r="E13" s="52" t="str">
        <f t="shared" si="20"/>
        <v>7/23</v>
      </c>
      <c r="F13" s="52" t="str">
        <f t="shared" si="21"/>
        <v>木</v>
      </c>
      <c r="G13" s="52" t="str">
        <f t="shared" si="22"/>
        <v>7/27</v>
      </c>
      <c r="H13" s="52" t="str">
        <f t="shared" si="23"/>
        <v>月</v>
      </c>
      <c r="I13" s="52">
        <f t="shared" si="24"/>
        <v>46231</v>
      </c>
      <c r="J13" s="53" t="str">
        <f t="shared" si="25"/>
        <v>火</v>
      </c>
      <c r="K13" s="52" t="str">
        <f t="shared" si="10"/>
        <v>8/19</v>
      </c>
      <c r="L13" s="53" t="str">
        <f t="shared" si="26"/>
        <v>水</v>
      </c>
      <c r="M13" s="54" t="str">
        <f t="shared" si="12"/>
        <v>8/23</v>
      </c>
      <c r="N13" s="55" t="str">
        <f t="shared" si="27"/>
        <v>日</v>
      </c>
      <c r="O13" s="63"/>
      <c r="Z13" s="112" t="s">
        <v>63</v>
      </c>
      <c r="AA13" s="113" t="s">
        <v>64</v>
      </c>
      <c r="AB13" s="113" t="s">
        <v>65</v>
      </c>
      <c r="AC13" s="113" t="s">
        <v>44</v>
      </c>
      <c r="AD13" s="114">
        <v>28</v>
      </c>
      <c r="AE13" s="113" t="s">
        <v>60</v>
      </c>
      <c r="AF13" s="113" t="s">
        <v>66</v>
      </c>
      <c r="AG13" s="113" t="s">
        <v>67</v>
      </c>
      <c r="AH13" s="113" t="s">
        <v>68</v>
      </c>
      <c r="AI13" s="113" t="s">
        <v>44</v>
      </c>
      <c r="AJ13" s="114">
        <v>29</v>
      </c>
      <c r="AK13" s="113" t="s">
        <v>69</v>
      </c>
      <c r="AL13" s="115" t="s">
        <v>70</v>
      </c>
      <c r="AM13" s="113" t="s">
        <v>44</v>
      </c>
      <c r="AN13" s="114">
        <v>30</v>
      </c>
      <c r="AO13" s="113" t="s">
        <v>68</v>
      </c>
      <c r="AP13" s="111" t="s">
        <v>68</v>
      </c>
      <c r="AQ13" s="124"/>
      <c r="AR13" s="113" t="s">
        <v>71</v>
      </c>
      <c r="AS13" s="113" t="s">
        <v>72</v>
      </c>
      <c r="AT13" s="76" t="s">
        <v>37</v>
      </c>
      <c r="AU13" s="65" t="str">
        <f t="shared" si="14"/>
        <v>OOCL ZHOUSHAN*1</v>
      </c>
      <c r="AV13" s="66" t="str">
        <f t="shared" si="15"/>
        <v>※OOCL ZHOUSHAN*1</v>
      </c>
    </row>
    <row r="14" spans="1:49" s="74" customFormat="1" ht="64.5" customHeight="1">
      <c r="A14" s="50" t="str">
        <f t="shared" si="16"/>
        <v>OOCL NEW ZEALAND*2</v>
      </c>
      <c r="B14" s="51" t="str">
        <f t="shared" si="17"/>
        <v>169S</v>
      </c>
      <c r="C14" s="52" t="str">
        <f t="shared" si="18"/>
        <v>7/29</v>
      </c>
      <c r="D14" s="52" t="str">
        <f t="shared" si="19"/>
        <v>水</v>
      </c>
      <c r="E14" s="52" t="str">
        <f t="shared" si="20"/>
        <v>7/30</v>
      </c>
      <c r="F14" s="52" t="str">
        <f t="shared" si="21"/>
        <v>木</v>
      </c>
      <c r="G14" s="52" t="str">
        <f t="shared" si="22"/>
        <v>8/3</v>
      </c>
      <c r="H14" s="52" t="str">
        <f t="shared" si="23"/>
        <v>月</v>
      </c>
      <c r="I14" s="52">
        <f t="shared" si="24"/>
        <v>46238</v>
      </c>
      <c r="J14" s="53" t="str">
        <f t="shared" si="25"/>
        <v>火</v>
      </c>
      <c r="K14" s="52" t="str">
        <f t="shared" si="10"/>
        <v>8/26</v>
      </c>
      <c r="L14" s="53" t="str">
        <f t="shared" si="26"/>
        <v>水</v>
      </c>
      <c r="M14" s="54" t="str">
        <f t="shared" si="12"/>
        <v>8/30</v>
      </c>
      <c r="N14" s="55" t="str">
        <f t="shared" si="27"/>
        <v>日</v>
      </c>
      <c r="O14" s="63"/>
      <c r="Z14" s="116" t="s">
        <v>38</v>
      </c>
      <c r="AA14" s="117" t="s">
        <v>73</v>
      </c>
      <c r="AB14" s="117" t="s">
        <v>74</v>
      </c>
      <c r="AC14" s="117" t="s">
        <v>44</v>
      </c>
      <c r="AD14" s="118">
        <v>4</v>
      </c>
      <c r="AE14" s="117" t="s">
        <v>70</v>
      </c>
      <c r="AF14" s="117" t="s">
        <v>75</v>
      </c>
      <c r="AG14" s="117" t="s">
        <v>76</v>
      </c>
      <c r="AH14" s="117" t="s">
        <v>77</v>
      </c>
      <c r="AI14" s="117" t="s">
        <v>44</v>
      </c>
      <c r="AJ14" s="118">
        <v>5</v>
      </c>
      <c r="AK14" s="117" t="s">
        <v>78</v>
      </c>
      <c r="AL14" s="117" t="s">
        <v>79</v>
      </c>
      <c r="AM14" s="117" t="s">
        <v>44</v>
      </c>
      <c r="AN14" s="118">
        <v>6</v>
      </c>
      <c r="AO14" s="117" t="s">
        <v>77</v>
      </c>
      <c r="AP14" s="127" t="s">
        <v>77</v>
      </c>
      <c r="AQ14" s="128"/>
      <c r="AR14" s="117" t="s">
        <v>80</v>
      </c>
      <c r="AS14" s="117" t="s">
        <v>81</v>
      </c>
      <c r="AT14" s="77" t="s">
        <v>38</v>
      </c>
      <c r="AU14" s="65" t="str">
        <f t="shared" si="14"/>
        <v>OOCL NEW ZEALAND*2</v>
      </c>
      <c r="AV14" s="66" t="str">
        <f t="shared" si="15"/>
        <v>※OOCL NEW ZEALAND*2</v>
      </c>
    </row>
    <row r="15" spans="1:49" s="74" customFormat="1" ht="64.5" customHeight="1">
      <c r="A15" s="50" t="str">
        <f t="shared" ref="A15:A18" si="28">IF(AND(D15="水",F15="木"),AV15,"★"&amp;AV15)</f>
        <v>PHEN BASIN*1</v>
      </c>
      <c r="B15" s="51" t="str">
        <f t="shared" ref="B15:B18" si="29">AA15</f>
        <v>132S</v>
      </c>
      <c r="C15" s="52" t="str">
        <f t="shared" ref="C15:C18" si="30">AF15</f>
        <v>8/5</v>
      </c>
      <c r="D15" s="52" t="str">
        <f t="shared" ref="D15:D18" si="31">TEXT(C15,"aaa")</f>
        <v>水</v>
      </c>
      <c r="E15" s="52" t="str">
        <f t="shared" ref="E15:E18" si="32">AE15</f>
        <v>8/6</v>
      </c>
      <c r="F15" s="52" t="str">
        <f t="shared" ref="F15:F18" si="33">TEXT(E15,"aaa")</f>
        <v>木</v>
      </c>
      <c r="G15" s="52" t="str">
        <f t="shared" ref="G15:G18" si="34">AB15</f>
        <v>8/10</v>
      </c>
      <c r="H15" s="52" t="str">
        <f t="shared" ref="H15:H18" si="35">TEXT(G15,"aaa")</f>
        <v>月</v>
      </c>
      <c r="I15" s="52">
        <f t="shared" ref="I15:I18" si="36">G15+1</f>
        <v>46245</v>
      </c>
      <c r="J15" s="53" t="str">
        <f t="shared" ref="J15:J18" si="37">TEXT(I15,"aaa")</f>
        <v>火</v>
      </c>
      <c r="K15" s="52" t="str">
        <f t="shared" ref="K15:K18" si="38">AR15</f>
        <v>9/2</v>
      </c>
      <c r="L15" s="53" t="str">
        <f t="shared" ref="L15:L18" si="39">TEXT(K15,"aaa")</f>
        <v>水</v>
      </c>
      <c r="M15" s="54" t="str">
        <f t="shared" ref="M15:M18" si="40">AS15</f>
        <v>9/6</v>
      </c>
      <c r="N15" s="55" t="str">
        <f t="shared" ref="N15:N18" si="41">TEXT(M15,"aaa")</f>
        <v>日</v>
      </c>
      <c r="O15" s="63"/>
      <c r="Z15" s="112" t="s">
        <v>35</v>
      </c>
      <c r="AA15" s="113" t="s">
        <v>82</v>
      </c>
      <c r="AB15" s="113" t="s">
        <v>83</v>
      </c>
      <c r="AC15" s="113" t="s">
        <v>44</v>
      </c>
      <c r="AD15" s="114">
        <v>11</v>
      </c>
      <c r="AE15" s="113" t="s">
        <v>79</v>
      </c>
      <c r="AF15" s="113" t="s">
        <v>51</v>
      </c>
      <c r="AG15" s="113" t="s">
        <v>84</v>
      </c>
      <c r="AH15" s="113" t="s">
        <v>85</v>
      </c>
      <c r="AI15" s="113" t="s">
        <v>44</v>
      </c>
      <c r="AJ15" s="114">
        <v>12</v>
      </c>
      <c r="AK15" s="121" t="s">
        <v>86</v>
      </c>
      <c r="AL15" s="115" t="s">
        <v>87</v>
      </c>
      <c r="AM15" s="113" t="s">
        <v>44</v>
      </c>
      <c r="AN15" s="114">
        <v>13</v>
      </c>
      <c r="AO15" s="121" t="s">
        <v>88</v>
      </c>
      <c r="AP15" s="129" t="s">
        <v>88</v>
      </c>
      <c r="AQ15" s="130"/>
      <c r="AR15" s="113" t="s">
        <v>89</v>
      </c>
      <c r="AS15" s="113" t="s">
        <v>90</v>
      </c>
      <c r="AT15" s="112" t="s">
        <v>35</v>
      </c>
      <c r="AU15" s="65" t="str">
        <f t="shared" ref="AU15:AU18" si="42">SUBSTITUTE(SUBSTITUTE(Z15,"★","*1"),"※","*2")</f>
        <v>PHEN BASIN*1</v>
      </c>
      <c r="AV15" s="66" t="str">
        <f>IF(Z15=AT15,AU15,"※"&amp;AU15)</f>
        <v>PHEN BASIN*1</v>
      </c>
    </row>
    <row r="16" spans="1:49" s="74" customFormat="1" ht="64.5" customHeight="1">
      <c r="A16" s="141" t="s">
        <v>111</v>
      </c>
      <c r="B16" s="142"/>
      <c r="C16" s="143"/>
      <c r="D16" s="143"/>
      <c r="E16" s="143"/>
      <c r="F16" s="143"/>
      <c r="G16" s="143"/>
      <c r="H16" s="143"/>
      <c r="I16" s="143"/>
      <c r="J16" s="144"/>
      <c r="K16" s="143"/>
      <c r="L16" s="144"/>
      <c r="M16" s="145"/>
      <c r="N16" s="146"/>
      <c r="O16" s="63"/>
      <c r="Z16" s="122" t="s">
        <v>91</v>
      </c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31"/>
      <c r="AQ16" s="132"/>
      <c r="AR16" s="123"/>
      <c r="AS16" s="123"/>
      <c r="AT16" s="122" t="s">
        <v>91</v>
      </c>
      <c r="AU16" s="65" t="str">
        <f t="shared" si="42"/>
        <v>NO SERVICE</v>
      </c>
      <c r="AV16" s="66" t="str">
        <f t="shared" ref="AV16:AV18" si="43">IF(Z16=AT16,AU16,"※"&amp;AU16)</f>
        <v>NO SERVICE</v>
      </c>
    </row>
    <row r="17" spans="1:229" s="74" customFormat="1" ht="64.5" customHeight="1">
      <c r="A17" s="50" t="str">
        <f t="shared" ref="A17:A18" si="44">IF(AND(D17="水",F17="木"),AV17,"★"&amp;AV17)</f>
        <v>OOCL ZHOUSHAN*2</v>
      </c>
      <c r="B17" s="51" t="str">
        <f t="shared" si="29"/>
        <v>298S</v>
      </c>
      <c r="C17" s="52" t="str">
        <f t="shared" si="30"/>
        <v>8/19</v>
      </c>
      <c r="D17" s="52" t="str">
        <f t="shared" si="31"/>
        <v>水</v>
      </c>
      <c r="E17" s="52" t="str">
        <f t="shared" si="32"/>
        <v>8/20</v>
      </c>
      <c r="F17" s="52" t="str">
        <f t="shared" si="33"/>
        <v>木</v>
      </c>
      <c r="G17" s="52" t="str">
        <f t="shared" si="34"/>
        <v>8/24</v>
      </c>
      <c r="H17" s="52" t="str">
        <f t="shared" si="35"/>
        <v>月</v>
      </c>
      <c r="I17" s="52">
        <f t="shared" si="36"/>
        <v>46259</v>
      </c>
      <c r="J17" s="53" t="str">
        <f t="shared" si="37"/>
        <v>火</v>
      </c>
      <c r="K17" s="52" t="str">
        <f t="shared" si="38"/>
        <v>9/16</v>
      </c>
      <c r="L17" s="53" t="str">
        <f t="shared" si="39"/>
        <v>水</v>
      </c>
      <c r="M17" s="54" t="str">
        <f t="shared" si="40"/>
        <v>9/20</v>
      </c>
      <c r="N17" s="55" t="str">
        <f t="shared" si="41"/>
        <v>日</v>
      </c>
      <c r="O17" s="63"/>
      <c r="Z17" s="116" t="s">
        <v>92</v>
      </c>
      <c r="AA17" s="117" t="s">
        <v>93</v>
      </c>
      <c r="AB17" s="117" t="s">
        <v>94</v>
      </c>
      <c r="AC17" s="117" t="s">
        <v>44</v>
      </c>
      <c r="AD17" s="118">
        <v>25</v>
      </c>
      <c r="AE17" s="117" t="s">
        <v>95</v>
      </c>
      <c r="AF17" s="117" t="s">
        <v>71</v>
      </c>
      <c r="AG17" s="117" t="s">
        <v>96</v>
      </c>
      <c r="AH17" s="117" t="s">
        <v>97</v>
      </c>
      <c r="AI17" s="117" t="s">
        <v>44</v>
      </c>
      <c r="AJ17" s="118">
        <v>26</v>
      </c>
      <c r="AK17" s="117" t="s">
        <v>98</v>
      </c>
      <c r="AL17" s="120" t="s">
        <v>99</v>
      </c>
      <c r="AM17" s="117" t="s">
        <v>44</v>
      </c>
      <c r="AN17" s="118">
        <v>27</v>
      </c>
      <c r="AO17" s="117" t="s">
        <v>97</v>
      </c>
      <c r="AP17" s="125" t="s">
        <v>97</v>
      </c>
      <c r="AQ17" s="126"/>
      <c r="AR17" s="117" t="s">
        <v>100</v>
      </c>
      <c r="AS17" s="117" t="s">
        <v>101</v>
      </c>
      <c r="AT17" s="116" t="s">
        <v>92</v>
      </c>
      <c r="AU17" s="65" t="str">
        <f t="shared" si="42"/>
        <v>OOCL ZHOUSHAN*2</v>
      </c>
      <c r="AV17" s="66" t="str">
        <f t="shared" si="43"/>
        <v>OOCL ZHOUSHAN*2</v>
      </c>
    </row>
    <row r="18" spans="1:229" s="74" customFormat="1" ht="64.5" customHeight="1">
      <c r="A18" s="59" t="str">
        <f t="shared" ref="A18" si="45">IF(AND(D18="水",F18="木"),AU18,"★"&amp;AU18)</f>
        <v>OOCL NEW ZEALAND*1</v>
      </c>
      <c r="B18" s="60" t="str">
        <f t="shared" si="29"/>
        <v>170S</v>
      </c>
      <c r="C18" s="56" t="str">
        <f t="shared" si="30"/>
        <v>8/26</v>
      </c>
      <c r="D18" s="56" t="str">
        <f t="shared" si="31"/>
        <v>水</v>
      </c>
      <c r="E18" s="56" t="str">
        <f t="shared" si="32"/>
        <v>8/27</v>
      </c>
      <c r="F18" s="56" t="str">
        <f t="shared" si="33"/>
        <v>木</v>
      </c>
      <c r="G18" s="56" t="str">
        <f t="shared" si="34"/>
        <v>8/31</v>
      </c>
      <c r="H18" s="56" t="str">
        <f t="shared" si="35"/>
        <v>月</v>
      </c>
      <c r="I18" s="56">
        <f t="shared" si="36"/>
        <v>46266</v>
      </c>
      <c r="J18" s="57" t="str">
        <f t="shared" si="37"/>
        <v>火</v>
      </c>
      <c r="K18" s="56" t="str">
        <f t="shared" si="38"/>
        <v>9/23</v>
      </c>
      <c r="L18" s="57" t="str">
        <f t="shared" si="39"/>
        <v>水</v>
      </c>
      <c r="M18" s="58" t="str">
        <f t="shared" si="40"/>
        <v>9/27</v>
      </c>
      <c r="N18" s="61" t="str">
        <f t="shared" si="41"/>
        <v>日</v>
      </c>
      <c r="O18" s="63"/>
      <c r="Z18" s="112" t="s">
        <v>102</v>
      </c>
      <c r="AA18" s="113" t="s">
        <v>103</v>
      </c>
      <c r="AB18" s="113" t="s">
        <v>104</v>
      </c>
      <c r="AC18" s="113" t="s">
        <v>44</v>
      </c>
      <c r="AD18" s="114">
        <v>1</v>
      </c>
      <c r="AE18" s="113" t="s">
        <v>99</v>
      </c>
      <c r="AF18" s="113" t="s">
        <v>80</v>
      </c>
      <c r="AG18" s="113" t="s">
        <v>105</v>
      </c>
      <c r="AH18" s="113" t="s">
        <v>106</v>
      </c>
      <c r="AI18" s="113" t="s">
        <v>44</v>
      </c>
      <c r="AJ18" s="114">
        <v>2</v>
      </c>
      <c r="AK18" s="113" t="s">
        <v>107</v>
      </c>
      <c r="AL18" s="113" t="s">
        <v>108</v>
      </c>
      <c r="AM18" s="113" t="s">
        <v>44</v>
      </c>
      <c r="AN18" s="114">
        <v>3</v>
      </c>
      <c r="AO18" s="113" t="s">
        <v>106</v>
      </c>
      <c r="AP18" s="133" t="s">
        <v>106</v>
      </c>
      <c r="AQ18" s="134"/>
      <c r="AR18" s="113" t="s">
        <v>109</v>
      </c>
      <c r="AS18" s="113" t="s">
        <v>110</v>
      </c>
      <c r="AT18" s="112" t="s">
        <v>102</v>
      </c>
      <c r="AU18" s="65" t="str">
        <f t="shared" si="42"/>
        <v>OOCL NEW ZEALAND*1</v>
      </c>
      <c r="AV18" s="66" t="str">
        <f t="shared" si="43"/>
        <v>OOCL NEW ZEALAND*1</v>
      </c>
    </row>
    <row r="19" spans="1:229" s="18" customFormat="1" ht="64.5" customHeight="1">
      <c r="A19" s="45" t="s">
        <v>31</v>
      </c>
      <c r="B19" s="62"/>
      <c r="C19" s="46"/>
      <c r="D19" s="46"/>
      <c r="E19" s="46"/>
      <c r="F19" s="46"/>
      <c r="G19" s="46"/>
      <c r="H19" s="46"/>
      <c r="I19" s="46"/>
      <c r="J19" s="47"/>
      <c r="K19" s="46"/>
      <c r="L19" s="47"/>
      <c r="M19" s="48"/>
      <c r="N19" s="49"/>
      <c r="O19" s="19"/>
      <c r="AS19" s="73"/>
      <c r="AT19" s="68"/>
      <c r="AU19" s="66">
        <f t="shared" ref="AU19:AU23" si="46">IF(AI19=AS19,AI19,"※"&amp;AI19)</f>
        <v>0</v>
      </c>
    </row>
    <row r="20" spans="1:229" s="18" customFormat="1" ht="64.5" customHeight="1">
      <c r="A20" s="45" t="s">
        <v>32</v>
      </c>
      <c r="B20" s="62"/>
      <c r="C20" s="46"/>
      <c r="D20" s="46"/>
      <c r="E20" s="46"/>
      <c r="F20" s="46"/>
      <c r="G20" s="46"/>
      <c r="H20" s="46"/>
      <c r="I20" s="46"/>
      <c r="J20" s="47"/>
      <c r="K20" s="46"/>
      <c r="L20" s="47"/>
      <c r="M20" s="48"/>
      <c r="N20" s="49"/>
      <c r="O20" s="19"/>
      <c r="AS20" s="69"/>
      <c r="AT20" s="68"/>
      <c r="AU20" s="66">
        <f t="shared" si="46"/>
        <v>0</v>
      </c>
    </row>
    <row r="21" spans="1:229" s="18" customFormat="1" ht="58.5" customHeight="1">
      <c r="C21" s="46"/>
      <c r="D21" s="46"/>
      <c r="E21" s="46"/>
      <c r="F21" s="46"/>
      <c r="G21" s="46"/>
      <c r="H21" s="46"/>
      <c r="I21" s="46"/>
      <c r="J21" s="47"/>
      <c r="K21" s="46"/>
      <c r="L21" s="47"/>
      <c r="M21" s="48"/>
      <c r="N21" s="49"/>
      <c r="O21" s="19"/>
      <c r="AS21" s="67"/>
      <c r="AT21" s="68"/>
      <c r="AU21" s="66">
        <f t="shared" si="46"/>
        <v>0</v>
      </c>
    </row>
    <row r="22" spans="1:229" s="16" customFormat="1" ht="47.25" customHeight="1">
      <c r="A22" s="97" t="s">
        <v>14</v>
      </c>
      <c r="B22" s="97"/>
      <c r="O22" s="17"/>
      <c r="P22" s="20"/>
      <c r="Q22" s="20"/>
      <c r="AS22" s="64"/>
      <c r="AT22" s="68"/>
      <c r="AU22" s="66">
        <f t="shared" si="46"/>
        <v>0</v>
      </c>
    </row>
    <row r="23" spans="1:229" s="16" customFormat="1" ht="43.5" customHeight="1">
      <c r="A23" s="98"/>
      <c r="B23" s="98"/>
      <c r="O23" s="17"/>
      <c r="P23" s="20"/>
      <c r="Q23" s="20"/>
      <c r="AS23" s="67"/>
      <c r="AT23" s="68"/>
      <c r="AU23" s="66">
        <f t="shared" si="46"/>
        <v>0</v>
      </c>
    </row>
    <row r="24" spans="1:229" s="16" customFormat="1" ht="43.5" customHeight="1" thickBot="1">
      <c r="A24" s="21" t="s">
        <v>9</v>
      </c>
      <c r="B24" s="94" t="s">
        <v>10</v>
      </c>
      <c r="C24" s="95"/>
      <c r="D24" s="95"/>
      <c r="E24" s="96"/>
      <c r="F24" s="94" t="s">
        <v>11</v>
      </c>
      <c r="G24" s="95"/>
      <c r="H24" s="95"/>
      <c r="I24" s="95"/>
      <c r="J24" s="95"/>
      <c r="K24" s="95"/>
      <c r="L24" s="95"/>
      <c r="M24" s="95"/>
      <c r="N24" s="96"/>
      <c r="O24" s="17"/>
      <c r="P24" s="20"/>
      <c r="Q24" s="20"/>
    </row>
    <row r="25" spans="1:229" s="16" customFormat="1" ht="48.75" customHeight="1" thickTop="1">
      <c r="A25" s="99" t="s">
        <v>12</v>
      </c>
      <c r="B25" s="100" t="s">
        <v>20</v>
      </c>
      <c r="C25" s="101"/>
      <c r="D25" s="101"/>
      <c r="E25" s="102"/>
      <c r="F25" s="22" t="s">
        <v>21</v>
      </c>
      <c r="G25" s="23"/>
      <c r="H25" s="24"/>
      <c r="I25" s="25"/>
      <c r="J25" s="25"/>
      <c r="K25" s="25"/>
      <c r="L25" s="25"/>
      <c r="M25" s="25"/>
      <c r="N25" s="26" t="s">
        <v>22</v>
      </c>
      <c r="O25" s="17"/>
      <c r="P25" s="20"/>
      <c r="Q25" s="20"/>
    </row>
    <row r="26" spans="1:229" s="16" customFormat="1" ht="41.25" customHeight="1">
      <c r="A26" s="92"/>
      <c r="B26" s="88"/>
      <c r="C26" s="89"/>
      <c r="D26" s="89"/>
      <c r="E26" s="90"/>
      <c r="F26" s="22" t="s">
        <v>23</v>
      </c>
      <c r="G26" s="23"/>
      <c r="H26" s="24"/>
      <c r="I26" s="25"/>
      <c r="J26" s="25"/>
      <c r="K26" s="25"/>
      <c r="L26" s="25"/>
      <c r="M26" s="25"/>
      <c r="N26" s="26"/>
      <c r="O26" s="17"/>
      <c r="P26" s="20"/>
      <c r="Q26" s="20"/>
    </row>
    <row r="27" spans="1:229" s="16" customFormat="1" ht="41.25" customHeight="1">
      <c r="A27" s="91" t="s">
        <v>13</v>
      </c>
      <c r="B27" s="85" t="s">
        <v>24</v>
      </c>
      <c r="C27" s="86"/>
      <c r="D27" s="86"/>
      <c r="E27" s="87"/>
      <c r="F27" s="29" t="s">
        <v>25</v>
      </c>
      <c r="G27" s="30"/>
      <c r="H27" s="31"/>
      <c r="I27" s="32"/>
      <c r="J27" s="32"/>
      <c r="K27" s="32"/>
      <c r="L27" s="32"/>
      <c r="M27" s="32"/>
      <c r="N27" s="33" t="s">
        <v>27</v>
      </c>
      <c r="P27" s="17"/>
      <c r="Q27" s="17"/>
      <c r="R27" s="17"/>
      <c r="S27" s="17"/>
      <c r="T27" s="17"/>
      <c r="U27" s="20"/>
      <c r="V27" s="20"/>
    </row>
    <row r="28" spans="1:229" s="27" customFormat="1" ht="41.25" customHeight="1">
      <c r="A28" s="92"/>
      <c r="B28" s="88"/>
      <c r="C28" s="89"/>
      <c r="D28" s="89"/>
      <c r="E28" s="90"/>
      <c r="F28" s="34" t="s">
        <v>26</v>
      </c>
      <c r="G28" s="35"/>
      <c r="H28" s="36"/>
      <c r="I28" s="37"/>
      <c r="J28" s="37"/>
      <c r="K28" s="37"/>
      <c r="L28" s="37"/>
      <c r="M28" s="37"/>
      <c r="N28" s="38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</row>
    <row r="29" spans="1:229" s="4" customFormat="1" ht="41.25" customHeight="1">
      <c r="T29" s="28"/>
      <c r="U29" s="28"/>
    </row>
    <row r="30" spans="1:229" s="4" customFormat="1" ht="52.5" customHeight="1">
      <c r="T30" s="28"/>
      <c r="U30" s="28"/>
    </row>
    <row r="31" spans="1:229" s="4" customFormat="1" ht="52.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T31" s="28"/>
      <c r="U31" s="28"/>
    </row>
    <row r="32" spans="1:229" ht="5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5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51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51" customHeight="1"/>
  </sheetData>
  <mergeCells count="31">
    <mergeCell ref="AP16:AQ16"/>
    <mergeCell ref="AP17:AQ17"/>
    <mergeCell ref="AP18:AQ18"/>
    <mergeCell ref="B27:E28"/>
    <mergeCell ref="A27:A28"/>
    <mergeCell ref="O1:S1"/>
    <mergeCell ref="F24:N24"/>
    <mergeCell ref="A22:B23"/>
    <mergeCell ref="A25:A26"/>
    <mergeCell ref="B25:E26"/>
    <mergeCell ref="B24:E24"/>
    <mergeCell ref="K6:N6"/>
    <mergeCell ref="I10:J10"/>
    <mergeCell ref="K10:L10"/>
    <mergeCell ref="M10:N10"/>
    <mergeCell ref="K7:L9"/>
    <mergeCell ref="M7:N9"/>
    <mergeCell ref="I7:J9"/>
    <mergeCell ref="B6:B10"/>
    <mergeCell ref="A6:A10"/>
    <mergeCell ref="C6:F6"/>
    <mergeCell ref="G6:H6"/>
    <mergeCell ref="I6:J6"/>
    <mergeCell ref="G7:H9"/>
    <mergeCell ref="E7:F9"/>
    <mergeCell ref="C7:D9"/>
    <mergeCell ref="AP11:AQ11"/>
    <mergeCell ref="AP12:AQ12"/>
    <mergeCell ref="AP13:AQ13"/>
    <mergeCell ref="AP14:AQ14"/>
    <mergeCell ref="AP15:AQ15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オーストラリア</vt:lpstr>
      <vt:lpstr>オーストラリア!Print_Area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2026-03-19T07:39:34Z</cp:lastPrinted>
  <dcterms:created xsi:type="dcterms:W3CDTF">2016-09-14T11:06:20Z</dcterms:created>
  <dcterms:modified xsi:type="dcterms:W3CDTF">2026-07-08T08:22:39Z</dcterms:modified>
</cp:coreProperties>
</file>