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オセアニア\"/>
    </mc:Choice>
  </mc:AlternateContent>
  <xr:revisionPtr revIDLastSave="0" documentId="13_ncr:1_{FE52DFA3-ACDE-4BD7-B1DE-1C636980A93D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オークランド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オークランド!$A$1:$R$29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U16" i="1" l="1"/>
  <c r="AU17" i="1"/>
  <c r="AU18" i="1"/>
  <c r="AT15" i="1"/>
  <c r="AU15" i="1" s="1"/>
  <c r="AT16" i="1"/>
  <c r="AT17" i="1"/>
  <c r="AT18" i="1"/>
  <c r="AT13" i="1"/>
  <c r="AT14" i="1"/>
  <c r="AT12" i="1"/>
  <c r="B16" i="1"/>
  <c r="C16" i="1"/>
  <c r="D16" i="1"/>
  <c r="A16" i="1" s="1"/>
  <c r="E16" i="1"/>
  <c r="F16" i="1"/>
  <c r="G16" i="1"/>
  <c r="H16" i="1"/>
  <c r="I16" i="1"/>
  <c r="J16" i="1"/>
  <c r="K16" i="1"/>
  <c r="L16" i="1"/>
  <c r="B17" i="1"/>
  <c r="C17" i="1"/>
  <c r="D17" i="1"/>
  <c r="A17" i="1" s="1"/>
  <c r="E17" i="1"/>
  <c r="F17" i="1"/>
  <c r="G17" i="1"/>
  <c r="H17" i="1"/>
  <c r="I17" i="1"/>
  <c r="J17" i="1"/>
  <c r="K17" i="1"/>
  <c r="L17" i="1"/>
  <c r="B18" i="1"/>
  <c r="C18" i="1"/>
  <c r="D18" i="1"/>
  <c r="A18" i="1" s="1"/>
  <c r="E18" i="1"/>
  <c r="F18" i="1"/>
  <c r="G18" i="1"/>
  <c r="H18" i="1"/>
  <c r="I18" i="1"/>
  <c r="J18" i="1"/>
  <c r="K18" i="1"/>
  <c r="L18" i="1"/>
  <c r="B15" i="1"/>
  <c r="C15" i="1"/>
  <c r="D15" i="1" s="1"/>
  <c r="E15" i="1"/>
  <c r="F15" i="1" s="1"/>
  <c r="G15" i="1"/>
  <c r="H15" i="1"/>
  <c r="I15" i="1"/>
  <c r="J15" i="1" s="1"/>
  <c r="K15" i="1"/>
  <c r="L15" i="1" s="1"/>
  <c r="B12" i="1"/>
  <c r="C12" i="1"/>
  <c r="D12" i="1" s="1"/>
  <c r="E12" i="1"/>
  <c r="F12" i="1"/>
  <c r="G12" i="1"/>
  <c r="H12" i="1" s="1"/>
  <c r="I12" i="1"/>
  <c r="J12" i="1"/>
  <c r="K12" i="1"/>
  <c r="L12" i="1"/>
  <c r="A15" i="1" l="1"/>
  <c r="AU13" i="1"/>
  <c r="B14" i="1"/>
  <c r="C14" i="1"/>
  <c r="D14" i="1" s="1"/>
  <c r="E14" i="1"/>
  <c r="F14" i="1" s="1"/>
  <c r="G14" i="1"/>
  <c r="H14" i="1" s="1"/>
  <c r="I14" i="1"/>
  <c r="J14" i="1" s="1"/>
  <c r="K14" i="1"/>
  <c r="L14" i="1" s="1"/>
  <c r="B10" i="1"/>
  <c r="C10" i="1"/>
  <c r="D10" i="1" s="1"/>
  <c r="E10" i="1"/>
  <c r="F10" i="1" s="1"/>
  <c r="G10" i="1"/>
  <c r="H10" i="1" s="1"/>
  <c r="I10" i="1"/>
  <c r="J10" i="1" s="1"/>
  <c r="K10" i="1"/>
  <c r="L10" i="1" s="1"/>
  <c r="AT10" i="1"/>
  <c r="AU10" i="1" s="1"/>
  <c r="AT11" i="1"/>
  <c r="AU11" i="1" s="1"/>
  <c r="AU12" i="1"/>
  <c r="A12" i="1" s="1"/>
  <c r="AU14" i="1"/>
  <c r="A14" i="1" l="1"/>
  <c r="A10" i="1"/>
</calcChain>
</file>

<file path=xl/sharedStrings.xml><?xml version="1.0" encoding="utf-8"?>
<sst xmlns="http://schemas.openxmlformats.org/spreadsheetml/2006/main" count="154" uniqueCount="111">
  <si>
    <t xml:space="preserve">UPDATED :  </t>
    <phoneticPr fontId="14"/>
  </si>
  <si>
    <t>From Tokyo / Yokohama</t>
    <phoneticPr fontId="4"/>
  </si>
  <si>
    <t>VESSEL</t>
    <phoneticPr fontId="4"/>
  </si>
  <si>
    <t>VOY</t>
  </si>
  <si>
    <t>CFS CUT</t>
  </si>
  <si>
    <t>ETA</t>
    <phoneticPr fontId="4"/>
  </si>
  <si>
    <t>ETD</t>
    <phoneticPr fontId="4"/>
  </si>
  <si>
    <t>ETA</t>
    <phoneticPr fontId="20"/>
  </si>
  <si>
    <t>0 DAYS</t>
    <phoneticPr fontId="4"/>
  </si>
  <si>
    <t>貨物搬入先</t>
    <rPh sb="0" eb="2">
      <t>カモツ</t>
    </rPh>
    <rPh sb="2" eb="4">
      <t>ハンニュウ</t>
    </rPh>
    <rPh sb="4" eb="5">
      <t>サキ</t>
    </rPh>
    <phoneticPr fontId="20"/>
  </si>
  <si>
    <t>会社名</t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</si>
  <si>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20"/>
  </si>
  <si>
    <t>東京 CFS</t>
    <rPh sb="0" eb="2">
      <t>トウキョウ</t>
    </rPh>
    <phoneticPr fontId="4"/>
  </si>
  <si>
    <t>横浜 CFS</t>
    <rPh sb="0" eb="2">
      <t>ヨコハマ</t>
    </rPh>
    <phoneticPr fontId="4"/>
  </si>
  <si>
    <t>※CFS倉庫受付時間　9:00~16:00</t>
    <phoneticPr fontId="3"/>
  </si>
  <si>
    <t>東京海運営業所
TEL：03-6731-7721/FAX：03-6731-7351</t>
    <rPh sb="0" eb="2">
      <t>トウキョウ</t>
    </rPh>
    <rPh sb="2" eb="4">
      <t>カイウン</t>
    </rPh>
    <rPh sb="4" eb="7">
      <t>エイギョウショ</t>
    </rPh>
    <phoneticPr fontId="4"/>
  </si>
  <si>
    <t>　　　　　　AUCKLAND SCHEDULE - 関東　　</t>
    <phoneticPr fontId="4"/>
  </si>
  <si>
    <t>山九
大井物流センター保税蔵置場</t>
    <rPh sb="0" eb="2">
      <t>サンキュウ</t>
    </rPh>
    <rPh sb="3" eb="5">
      <t>オオイ</t>
    </rPh>
    <rPh sb="5" eb="7">
      <t>ブツリュウ</t>
    </rPh>
    <rPh sb="11" eb="13">
      <t>ホゼイ</t>
    </rPh>
    <rPh sb="13" eb="14">
      <t>ゾウ</t>
    </rPh>
    <rPh sb="14" eb="15">
      <t>チ</t>
    </rPh>
    <rPh sb="15" eb="16">
      <t>ジョウ</t>
    </rPh>
    <phoneticPr fontId="3"/>
  </si>
  <si>
    <t>大田区東海4-7-4</t>
    <rPh sb="0" eb="3">
      <t>オオタク</t>
    </rPh>
    <rPh sb="3" eb="5">
      <t>トウカイ</t>
    </rPh>
    <phoneticPr fontId="4"/>
  </si>
  <si>
    <t>NACCS: 1FWR１</t>
    <phoneticPr fontId="4"/>
  </si>
  <si>
    <t>TEL: 03-5755-0039</t>
    <phoneticPr fontId="4"/>
  </si>
  <si>
    <t>TYO</t>
    <phoneticPr fontId="4"/>
  </si>
  <si>
    <t>TYO</t>
    <phoneticPr fontId="4"/>
  </si>
  <si>
    <t>YOK</t>
    <phoneticPr fontId="4"/>
  </si>
  <si>
    <t>AKL</t>
    <phoneticPr fontId="4"/>
  </si>
  <si>
    <t>V</t>
    <phoneticPr fontId="3"/>
  </si>
  <si>
    <t>28 DAYS</t>
    <phoneticPr fontId="4"/>
  </si>
  <si>
    <t>山九
横浜ロジスティクスセンター</t>
    <rPh sb="0" eb="2">
      <t>サンキュウ</t>
    </rPh>
    <rPh sb="3" eb="5">
      <t>ヨコハマ</t>
    </rPh>
    <phoneticPr fontId="3"/>
  </si>
  <si>
    <t>横浜市中区本牧埠頭9-88(事務所1階)</t>
    <rPh sb="0" eb="3">
      <t>ヨコハマシ</t>
    </rPh>
    <rPh sb="3" eb="5">
      <t>ナカク</t>
    </rPh>
    <rPh sb="5" eb="7">
      <t>ホンモク</t>
    </rPh>
    <rPh sb="7" eb="9">
      <t>フトウ</t>
    </rPh>
    <rPh sb="14" eb="17">
      <t>ジムショ</t>
    </rPh>
    <rPh sb="18" eb="19">
      <t>カイ</t>
    </rPh>
    <phoneticPr fontId="4"/>
  </si>
  <si>
    <t>TEL: 045-622-3390</t>
    <phoneticPr fontId="4"/>
  </si>
  <si>
    <t>NACCS: 2EWU7</t>
  </si>
  <si>
    <t>旧</t>
    <rPh sb="0" eb="1">
      <t>キュウ</t>
    </rPh>
    <phoneticPr fontId="3"/>
  </si>
  <si>
    <t>置き換え</t>
    <rPh sb="0" eb="1">
      <t>オ</t>
    </rPh>
    <rPh sb="2" eb="3">
      <t>カ</t>
    </rPh>
    <phoneticPr fontId="3"/>
  </si>
  <si>
    <t>最終</t>
    <rPh sb="0" eb="2">
      <t>サイシュウ</t>
    </rPh>
    <phoneticPr fontId="3"/>
  </si>
  <si>
    <r>
      <rPr>
        <sz val="8"/>
        <rFont val="MS PGothic"/>
        <family val="2"/>
      </rPr>
      <t>-</t>
    </r>
  </si>
  <si>
    <r>
      <rPr>
        <sz val="8"/>
        <rFont val="MS PGothic"/>
        <family val="2"/>
      </rPr>
      <t>7/31</t>
    </r>
  </si>
  <si>
    <r>
      <rPr>
        <sz val="8"/>
        <rFont val="MS PGothic"/>
        <family val="2"/>
      </rPr>
      <t>8/5</t>
    </r>
  </si>
  <si>
    <t>＊１　危険品の取り扱いが無し</t>
    <phoneticPr fontId="3"/>
  </si>
  <si>
    <r>
      <rPr>
        <sz val="8"/>
        <rFont val="MS PGothic"/>
        <family val="2"/>
      </rPr>
      <t>8/7</t>
    </r>
  </si>
  <si>
    <r>
      <rPr>
        <sz val="8"/>
        <rFont val="MS PGothic"/>
        <family val="2"/>
      </rPr>
      <t>8/14</t>
    </r>
  </si>
  <si>
    <r>
      <rPr>
        <sz val="8"/>
        <rFont val="MS PGothic"/>
        <family val="2"/>
      </rPr>
      <t>8/21</t>
    </r>
  </si>
  <si>
    <r>
      <rPr>
        <sz val="8"/>
        <rFont val="MS PGothic"/>
        <family val="2"/>
      </rPr>
      <t>8/28</t>
    </r>
  </si>
  <si>
    <r>
      <rPr>
        <sz val="8"/>
        <rFont val="MS PGothic"/>
        <family val="2"/>
      </rPr>
      <t>9/2</t>
    </r>
  </si>
  <si>
    <r>
      <rPr>
        <sz val="7"/>
        <rFont val="MS PGothic"/>
        <family val="2"/>
      </rPr>
      <t>NYK FUSHIMI</t>
    </r>
  </si>
  <si>
    <r>
      <rPr>
        <sz val="7"/>
        <rFont val="MS PGothic"/>
        <family val="2"/>
      </rPr>
      <t>ONE ATLAS</t>
    </r>
  </si>
  <si>
    <r>
      <rPr>
        <sz val="7"/>
        <rFont val="MS PGothic"/>
        <family val="2"/>
      </rPr>
      <t>COSCO FELIXSTOWE</t>
    </r>
  </si>
  <si>
    <r>
      <rPr>
        <sz val="7"/>
        <rFont val="MS PGothic"/>
        <family val="2"/>
      </rPr>
      <t>COSCO HAMBURG</t>
    </r>
  </si>
  <si>
    <r>
      <rPr>
        <sz val="8"/>
        <rFont val="MS PGothic"/>
        <family val="2"/>
      </rPr>
      <t>8/6</t>
    </r>
  </si>
  <si>
    <r>
      <rPr>
        <sz val="8"/>
        <rFont val="MS PGothic"/>
        <family val="2"/>
      </rPr>
      <t>7/28AM</t>
    </r>
  </si>
  <si>
    <r>
      <rPr>
        <sz val="8"/>
        <rFont val="MS PGothic"/>
        <family val="2"/>
      </rPr>
      <t>8/3</t>
    </r>
  </si>
  <si>
    <r>
      <rPr>
        <sz val="8"/>
        <rFont val="MS PGothic"/>
        <family val="2"/>
      </rPr>
      <t>8/8</t>
    </r>
  </si>
  <si>
    <r>
      <rPr>
        <sz val="8"/>
        <rFont val="MS PGothic"/>
        <family val="2"/>
      </rPr>
      <t>9/4</t>
    </r>
  </si>
  <si>
    <r>
      <rPr>
        <sz val="8"/>
        <rFont val="MS PGothic"/>
        <family val="2"/>
      </rPr>
      <t>9/9</t>
    </r>
  </si>
  <si>
    <r>
      <rPr>
        <sz val="7"/>
        <rFont val="MS PGothic"/>
        <family val="2"/>
      </rPr>
      <t>NO SERVICE</t>
    </r>
  </si>
  <si>
    <r>
      <rPr>
        <sz val="7"/>
        <rFont val="MS PGothic"/>
        <family val="2"/>
      </rPr>
      <t>BF GIANT</t>
    </r>
  </si>
  <si>
    <r>
      <rPr>
        <sz val="7"/>
        <rFont val="MS PGothic"/>
        <family val="2"/>
      </rPr>
      <t>013S</t>
    </r>
  </si>
  <si>
    <r>
      <rPr>
        <sz val="7"/>
        <color rgb="FFFF0000"/>
        <rFont val="MS PGothic"/>
        <family val="2"/>
      </rPr>
      <t>634S</t>
    </r>
  </si>
  <si>
    <r>
      <rPr>
        <sz val="8"/>
        <rFont val="MS PGothic"/>
        <family val="2"/>
      </rPr>
      <t>9/25</t>
    </r>
  </si>
  <si>
    <r>
      <rPr>
        <sz val="8"/>
        <rFont val="MS PGothic"/>
        <family val="2"/>
      </rPr>
      <t>9/30</t>
    </r>
  </si>
  <si>
    <r>
      <rPr>
        <sz val="8"/>
        <rFont val="MS PGothic"/>
        <family val="2"/>
      </rPr>
      <t>9/3</t>
    </r>
  </si>
  <si>
    <r>
      <rPr>
        <sz val="8"/>
        <rFont val="MS PGothic"/>
        <family val="2"/>
      </rPr>
      <t>8/25AM</t>
    </r>
  </si>
  <si>
    <r>
      <rPr>
        <sz val="8"/>
        <rFont val="MS PGothic"/>
        <family val="2"/>
      </rPr>
      <t>8/31</t>
    </r>
  </si>
  <si>
    <r>
      <rPr>
        <sz val="8"/>
        <rFont val="MS PGothic"/>
        <family val="2"/>
      </rPr>
      <t>9/5</t>
    </r>
  </si>
  <si>
    <r>
      <rPr>
        <sz val="8"/>
        <rFont val="MS PGothic"/>
        <family val="2"/>
      </rPr>
      <t>10/2</t>
    </r>
  </si>
  <si>
    <r>
      <rPr>
        <sz val="8"/>
        <rFont val="MS PGothic"/>
        <family val="2"/>
      </rPr>
      <t>10/7</t>
    </r>
  </si>
  <si>
    <t>GSL KITHIRA*１</t>
  </si>
  <si>
    <r>
      <rPr>
        <sz val="7"/>
        <rFont val="MS PGothic"/>
        <family val="2"/>
      </rPr>
      <t>297S</t>
    </r>
  </si>
  <si>
    <r>
      <rPr>
        <sz val="7"/>
        <rFont val="MS PGothic"/>
        <family val="2"/>
      </rPr>
      <t>050S</t>
    </r>
  </si>
  <si>
    <r>
      <rPr>
        <sz val="8"/>
        <rFont val="MS PGothic"/>
        <family val="2"/>
      </rPr>
      <t>9/11</t>
    </r>
  </si>
  <si>
    <r>
      <rPr>
        <sz val="8"/>
        <rFont val="MS PGothic"/>
        <family val="2"/>
      </rPr>
      <t>9/16</t>
    </r>
  </si>
  <si>
    <t>※NO SERVICE</t>
    <phoneticPr fontId="3"/>
  </si>
  <si>
    <r>
      <rPr>
        <sz val="7"/>
        <rFont val="MS PGothic"/>
        <family val="2"/>
      </rPr>
      <t>*1)NO SAILING</t>
    </r>
  </si>
  <si>
    <r>
      <rPr>
        <sz val="7"/>
        <rFont val="MS PGothic"/>
        <family val="2"/>
      </rPr>
      <t>*1)VOLANS</t>
    </r>
  </si>
  <si>
    <r>
      <rPr>
        <sz val="8"/>
        <rFont val="MS PGothic"/>
        <family val="2"/>
      </rPr>
      <t>8/20</t>
    </r>
  </si>
  <si>
    <r>
      <rPr>
        <sz val="8.5"/>
        <color rgb="FFFF0000"/>
        <rFont val="MS PGothic"/>
        <family val="2"/>
      </rPr>
      <t>8/10AM</t>
    </r>
  </si>
  <si>
    <r>
      <rPr>
        <sz val="8"/>
        <rFont val="MS PGothic"/>
        <family val="2"/>
      </rPr>
      <t>8/17</t>
    </r>
  </si>
  <si>
    <r>
      <rPr>
        <sz val="8"/>
        <rFont val="MS PGothic"/>
        <family val="2"/>
      </rPr>
      <t>8/22</t>
    </r>
  </si>
  <si>
    <r>
      <rPr>
        <sz val="8"/>
        <rFont val="MS PGothic"/>
        <family val="2"/>
      </rPr>
      <t>8/19</t>
    </r>
  </si>
  <si>
    <r>
      <rPr>
        <sz val="8"/>
        <rFont val="MS PGothic"/>
        <family val="2"/>
      </rPr>
      <t>9/18</t>
    </r>
  </si>
  <si>
    <r>
      <rPr>
        <sz val="8"/>
        <rFont val="MS PGothic"/>
        <family val="2"/>
      </rPr>
      <t>9/23</t>
    </r>
  </si>
  <si>
    <r>
      <rPr>
        <sz val="7"/>
        <rFont val="MS PGothic"/>
        <family val="2"/>
      </rPr>
      <t>*1)BF GIANT</t>
    </r>
  </si>
  <si>
    <r>
      <rPr>
        <sz val="7"/>
        <color rgb="FFFF0000"/>
        <rFont val="MS PGothic"/>
        <family val="2"/>
      </rPr>
      <t>*1)**GSL KITHIRA</t>
    </r>
  </si>
  <si>
    <r>
      <rPr>
        <sz val="8"/>
        <rFont val="MS PGothic"/>
        <family val="2"/>
      </rPr>
      <t>9/10</t>
    </r>
  </si>
  <si>
    <r>
      <rPr>
        <sz val="8"/>
        <rFont val="MS PGothic"/>
        <family val="2"/>
      </rPr>
      <t>9/1AM</t>
    </r>
  </si>
  <si>
    <r>
      <rPr>
        <sz val="8"/>
        <rFont val="MS PGothic"/>
        <family val="2"/>
      </rPr>
      <t>9/7</t>
    </r>
  </si>
  <si>
    <r>
      <rPr>
        <sz val="8"/>
        <rFont val="MS PGothic"/>
        <family val="2"/>
      </rPr>
      <t>9/12</t>
    </r>
  </si>
  <si>
    <r>
      <rPr>
        <sz val="8"/>
        <rFont val="MS PGothic"/>
        <family val="2"/>
      </rPr>
      <t>10/9</t>
    </r>
  </si>
  <si>
    <r>
      <rPr>
        <sz val="8"/>
        <rFont val="MS PGothic"/>
        <family val="2"/>
      </rPr>
      <t>10/14</t>
    </r>
  </si>
  <si>
    <r>
      <rPr>
        <sz val="7"/>
        <rFont val="MS PGothic"/>
        <family val="2"/>
      </rPr>
      <t>140S</t>
    </r>
  </si>
  <si>
    <r>
      <rPr>
        <sz val="8"/>
        <rFont val="MS PGothic"/>
        <family val="2"/>
      </rPr>
      <t>9/17</t>
    </r>
  </si>
  <si>
    <r>
      <rPr>
        <sz val="8"/>
        <rFont val="MS PGothic"/>
        <family val="2"/>
      </rPr>
      <t>9/8AM</t>
    </r>
  </si>
  <si>
    <r>
      <rPr>
        <sz val="8"/>
        <rFont val="MS PGothic"/>
        <family val="2"/>
      </rPr>
      <t>9/14</t>
    </r>
  </si>
  <si>
    <r>
      <rPr>
        <sz val="8"/>
        <rFont val="MS PGothic"/>
        <family val="2"/>
      </rPr>
      <t>9/19</t>
    </r>
  </si>
  <si>
    <r>
      <rPr>
        <sz val="8"/>
        <rFont val="MS PGothic"/>
        <family val="2"/>
      </rPr>
      <t>10/16</t>
    </r>
  </si>
  <si>
    <r>
      <rPr>
        <sz val="8"/>
        <rFont val="MS PGothic"/>
        <family val="2"/>
      </rPr>
      <t>10/21</t>
    </r>
  </si>
  <si>
    <r>
      <rPr>
        <sz val="7"/>
        <rFont val="MS PGothic"/>
        <family val="2"/>
      </rPr>
      <t>015S</t>
    </r>
  </si>
  <si>
    <r>
      <rPr>
        <sz val="8"/>
        <rFont val="MS PGothic"/>
        <family val="2"/>
      </rPr>
      <t>9/24</t>
    </r>
  </si>
  <si>
    <r>
      <rPr>
        <sz val="8"/>
        <rFont val="MS PGothic"/>
        <family val="2"/>
      </rPr>
      <t>9/15AM</t>
    </r>
  </si>
  <si>
    <r>
      <rPr>
        <sz val="8.5"/>
        <color rgb="FFFF0000"/>
        <rFont val="MS PGothic"/>
        <family val="2"/>
      </rPr>
      <t>9/16</t>
    </r>
  </si>
  <si>
    <r>
      <rPr>
        <sz val="8.5"/>
        <color rgb="FFFF0000"/>
        <rFont val="MS PGothic"/>
        <family val="2"/>
      </rPr>
      <t>9/17</t>
    </r>
  </si>
  <si>
    <r>
      <rPr>
        <sz val="8"/>
        <rFont val="MS PGothic"/>
        <family val="2"/>
      </rPr>
      <t>9/26</t>
    </r>
  </si>
  <si>
    <r>
      <rPr>
        <sz val="8.5"/>
        <color rgb="FFFF0000"/>
        <rFont val="MS PGothic"/>
        <family val="2"/>
      </rPr>
      <t>9/18</t>
    </r>
  </si>
  <si>
    <r>
      <rPr>
        <sz val="8"/>
        <rFont val="MS PGothic"/>
        <family val="2"/>
      </rPr>
      <t>10/23</t>
    </r>
  </si>
  <si>
    <r>
      <rPr>
        <sz val="8"/>
        <rFont val="MS PGothic"/>
        <family val="2"/>
      </rPr>
      <t>10/28</t>
    </r>
  </si>
  <si>
    <r>
      <rPr>
        <sz val="7"/>
        <rFont val="MS PGothic"/>
        <family val="2"/>
      </rPr>
      <t>206S</t>
    </r>
  </si>
  <si>
    <r>
      <rPr>
        <sz val="8"/>
        <rFont val="MS PGothic"/>
        <family val="2"/>
      </rPr>
      <t>10/1</t>
    </r>
  </si>
  <si>
    <r>
      <rPr>
        <sz val="8"/>
        <rFont val="MS PGothic"/>
        <family val="2"/>
      </rPr>
      <t>9/28</t>
    </r>
  </si>
  <si>
    <r>
      <rPr>
        <sz val="8"/>
        <rFont val="MS PGothic"/>
        <family val="2"/>
      </rPr>
      <t>10/3</t>
    </r>
  </si>
  <si>
    <r>
      <rPr>
        <sz val="8"/>
        <rFont val="MS PGothic"/>
        <family val="2"/>
      </rPr>
      <t>10/30</t>
    </r>
  </si>
  <si>
    <r>
      <rPr>
        <sz val="8"/>
        <rFont val="MS PGothic"/>
        <family val="2"/>
      </rPr>
      <t>11/4</t>
    </r>
  </si>
  <si>
    <t>GSL KITHIRA＊１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</si>
</sst>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4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Segoe UI"/>
      <family val="2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6"/>
      <color theme="5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b/>
      <sz val="28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sz val="6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22"/>
      <name val="Meiryo UI"/>
      <family val="3"/>
      <charset val="128"/>
    </font>
    <font>
      <sz val="22"/>
      <color theme="1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theme="1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color rgb="FFFF0000"/>
      <name val="Meiryo UI"/>
      <family val="3"/>
      <charset val="128"/>
    </font>
    <font>
      <sz val="10"/>
      <color rgb="FF000000"/>
      <name val="Times New Roman"/>
      <family val="1"/>
    </font>
    <font>
      <sz val="11"/>
      <color theme="1"/>
      <name val="ＭＳ Ｐゴシック"/>
      <family val="2"/>
      <scheme val="minor"/>
    </font>
    <font>
      <sz val="10"/>
      <color rgb="FF000000"/>
      <name val="Times New Roman"/>
      <family val="1"/>
    </font>
    <font>
      <sz val="24"/>
      <color theme="1"/>
      <name val="Meiryo UI"/>
      <family val="3"/>
      <charset val="128"/>
    </font>
    <font>
      <sz val="8.5"/>
      <name val="MS PGothic"/>
      <family val="3"/>
      <charset val="128"/>
    </font>
    <font>
      <sz val="7"/>
      <name val="MS PGothic"/>
      <family val="3"/>
      <charset val="128"/>
    </font>
    <font>
      <sz val="8"/>
      <name val="MS PGothic"/>
      <family val="3"/>
      <charset val="128"/>
    </font>
    <font>
      <sz val="7"/>
      <name val="MS PGothic"/>
      <family val="2"/>
    </font>
    <font>
      <sz val="8"/>
      <name val="MS PGothic"/>
      <family val="2"/>
    </font>
    <font>
      <sz val="8.5"/>
      <color rgb="FFFF0000"/>
      <name val="MS PGothic"/>
      <family val="2"/>
    </font>
    <font>
      <sz val="7"/>
      <color rgb="FFFF0000"/>
      <name val="MS PGothic"/>
      <family val="2"/>
    </font>
    <font>
      <b/>
      <sz val="24"/>
      <color theme="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808080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0">
    <xf numFmtId="0" fontId="0" fillId="0" borderId="0">
      <alignment vertical="center"/>
    </xf>
    <xf numFmtId="0" fontId="1" fillId="0" borderId="0"/>
    <xf numFmtId="0" fontId="1" fillId="0" borderId="0"/>
    <xf numFmtId="0" fontId="28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>
      <alignment vertical="center"/>
    </xf>
    <xf numFmtId="0" fontId="1" fillId="0" borderId="0"/>
    <xf numFmtId="0" fontId="30" fillId="0" borderId="0">
      <alignment vertical="center"/>
    </xf>
    <xf numFmtId="0" fontId="30" fillId="0" borderId="0">
      <alignment vertical="center"/>
    </xf>
    <xf numFmtId="0" fontId="1" fillId="0" borderId="0"/>
    <xf numFmtId="0" fontId="33" fillId="0" borderId="0"/>
    <xf numFmtId="0" fontId="34" fillId="0" borderId="0"/>
    <xf numFmtId="0" fontId="35" fillId="0" borderId="0"/>
    <xf numFmtId="0" fontId="33" fillId="0" borderId="0"/>
  </cellStyleXfs>
  <cellXfs count="11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5" fillId="2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12" fillId="0" borderId="0" xfId="1" applyFont="1" applyFill="1" applyBorder="1" applyAlignment="1">
      <alignment horizontal="center" vertical="center"/>
    </xf>
    <xf numFmtId="0" fontId="13" fillId="0" borderId="0" xfId="1" applyFont="1" applyBorder="1" applyAlignment="1">
      <alignment horizontal="right" vertical="center"/>
    </xf>
    <xf numFmtId="0" fontId="15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16" fillId="0" borderId="0" xfId="1" applyFont="1" applyAlignment="1"/>
    <xf numFmtId="0" fontId="17" fillId="0" borderId="0" xfId="1" applyFont="1" applyFill="1" applyAlignment="1">
      <alignment horizontal="center" vertical="center"/>
    </xf>
    <xf numFmtId="0" fontId="18" fillId="0" borderId="0" xfId="1" applyFont="1" applyFill="1" applyAlignment="1"/>
    <xf numFmtId="0" fontId="12" fillId="0" borderId="0" xfId="1" applyFont="1" applyFill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24" fillId="0" borderId="0" xfId="1" applyFont="1" applyFill="1" applyAlignment="1">
      <alignment vertical="center"/>
    </xf>
    <xf numFmtId="0" fontId="25" fillId="0" borderId="0" xfId="1" applyFont="1" applyAlignment="1">
      <alignment vertical="center"/>
    </xf>
    <xf numFmtId="0" fontId="12" fillId="0" borderId="0" xfId="1" applyFont="1" applyFill="1" applyBorder="1" applyAlignment="1">
      <alignment vertical="center"/>
    </xf>
    <xf numFmtId="0" fontId="21" fillId="0" borderId="12" xfId="1" applyFont="1" applyBorder="1" applyAlignment="1">
      <alignment horizontal="center" vertical="center"/>
    </xf>
    <xf numFmtId="0" fontId="26" fillId="0" borderId="6" xfId="1" applyFont="1" applyBorder="1" applyAlignment="1">
      <alignment horizontal="left" vertical="center"/>
    </xf>
    <xf numFmtId="0" fontId="26" fillId="0" borderId="0" xfId="1" applyFont="1" applyBorder="1" applyAlignment="1"/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vertical="center"/>
    </xf>
    <xf numFmtId="0" fontId="27" fillId="0" borderId="7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6" fillId="0" borderId="1" xfId="1" applyFont="1" applyBorder="1" applyAlignment="1">
      <alignment horizontal="left" vertical="center"/>
    </xf>
    <xf numFmtId="0" fontId="26" fillId="0" borderId="11" xfId="1" applyFont="1" applyBorder="1" applyAlignment="1"/>
    <xf numFmtId="0" fontId="26" fillId="0" borderId="11" xfId="1" applyFont="1" applyBorder="1" applyAlignment="1">
      <alignment horizontal="left" vertical="center"/>
    </xf>
    <xf numFmtId="0" fontId="26" fillId="0" borderId="11" xfId="1" applyFont="1" applyBorder="1" applyAlignment="1">
      <alignment vertical="center"/>
    </xf>
    <xf numFmtId="0" fontId="27" fillId="0" borderId="2" xfId="1" applyFont="1" applyBorder="1" applyAlignment="1">
      <alignment horizontal="right" vertical="center"/>
    </xf>
    <xf numFmtId="0" fontId="26" fillId="0" borderId="8" xfId="1" applyFont="1" applyBorder="1" applyAlignment="1">
      <alignment horizontal="left" vertical="center"/>
    </xf>
    <xf numFmtId="0" fontId="26" fillId="0" borderId="10" xfId="1" applyFont="1" applyBorder="1" applyAlignment="1"/>
    <xf numFmtId="0" fontId="26" fillId="0" borderId="10" xfId="1" applyFont="1" applyBorder="1" applyAlignment="1">
      <alignment horizontal="left" vertical="center"/>
    </xf>
    <xf numFmtId="0" fontId="26" fillId="0" borderId="10" xfId="1" applyFont="1" applyBorder="1" applyAlignment="1">
      <alignment vertical="center"/>
    </xf>
    <xf numFmtId="0" fontId="27" fillId="0" borderId="9" xfId="1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176" fontId="13" fillId="0" borderId="0" xfId="1" applyNumberFormat="1" applyFont="1" applyFill="1" applyBorder="1" applyAlignment="1">
      <alignment horizontal="center" vertical="center"/>
    </xf>
    <xf numFmtId="176" fontId="13" fillId="0" borderId="0" xfId="1" applyNumberFormat="1" applyFont="1" applyFill="1" applyBorder="1" applyAlignment="1">
      <alignment vertical="center"/>
    </xf>
    <xf numFmtId="178" fontId="24" fillId="0" borderId="0" xfId="1" applyNumberFormat="1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178" fontId="24" fillId="0" borderId="0" xfId="1" applyNumberFormat="1" applyFont="1" applyFill="1" applyBorder="1" applyAlignment="1">
      <alignment horizontal="left" vertical="center"/>
    </xf>
    <xf numFmtId="0" fontId="13" fillId="3" borderId="26" xfId="1" applyNumberFormat="1" applyFont="1" applyFill="1" applyBorder="1" applyAlignment="1">
      <alignment vertical="center"/>
    </xf>
    <xf numFmtId="178" fontId="25" fillId="0" borderId="0" xfId="1" applyNumberFormat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178" fontId="32" fillId="0" borderId="0" xfId="1" applyNumberFormat="1" applyFont="1" applyFill="1" applyBorder="1" applyAlignment="1">
      <alignment horizontal="left" vertical="center"/>
    </xf>
    <xf numFmtId="0" fontId="24" fillId="0" borderId="22" xfId="1" applyFont="1" applyBorder="1" applyAlignment="1">
      <alignment vertical="center"/>
    </xf>
    <xf numFmtId="0" fontId="24" fillId="0" borderId="23" xfId="1" applyFont="1" applyBorder="1" applyAlignment="1">
      <alignment horizontal="center" vertical="center"/>
    </xf>
    <xf numFmtId="178" fontId="36" fillId="0" borderId="23" xfId="1" applyNumberFormat="1" applyFont="1" applyBorder="1" applyAlignment="1" applyProtection="1">
      <alignment horizontal="center" vertical="center"/>
      <protection locked="0"/>
    </xf>
    <xf numFmtId="178" fontId="36" fillId="0" borderId="23" xfId="1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4" borderId="26" xfId="17" applyFont="1" applyFill="1" applyBorder="1" applyAlignment="1">
      <alignment horizontal="left" vertical="center"/>
    </xf>
    <xf numFmtId="0" fontId="23" fillId="0" borderId="32" xfId="17" applyFont="1" applyBorder="1" applyAlignment="1">
      <alignment horizontal="left" vertical="center"/>
    </xf>
    <xf numFmtId="178" fontId="36" fillId="0" borderId="24" xfId="1" applyNumberFormat="1" applyFont="1" applyBorder="1" applyAlignment="1">
      <alignment horizontal="center" vertical="center"/>
    </xf>
    <xf numFmtId="0" fontId="24" fillId="0" borderId="28" xfId="1" applyFont="1" applyBorder="1" applyAlignment="1">
      <alignment vertical="center"/>
    </xf>
    <xf numFmtId="0" fontId="24" fillId="0" borderId="29" xfId="1" applyFont="1" applyBorder="1" applyAlignment="1">
      <alignment horizontal="center" vertical="center"/>
    </xf>
    <xf numFmtId="178" fontId="36" fillId="0" borderId="29" xfId="1" applyNumberFormat="1" applyFont="1" applyBorder="1" applyAlignment="1" applyProtection="1">
      <alignment horizontal="center" vertical="center"/>
      <protection locked="0"/>
    </xf>
    <xf numFmtId="178" fontId="36" fillId="0" borderId="29" xfId="1" applyNumberFormat="1" applyFont="1" applyBorder="1" applyAlignment="1">
      <alignment horizontal="center" vertical="center"/>
    </xf>
    <xf numFmtId="178" fontId="36" fillId="0" borderId="30" xfId="1" applyNumberFormat="1" applyFont="1" applyBorder="1" applyAlignment="1">
      <alignment horizontal="center" vertical="center"/>
    </xf>
    <xf numFmtId="178" fontId="44" fillId="0" borderId="23" xfId="1" applyNumberFormat="1" applyFont="1" applyBorder="1" applyAlignment="1" applyProtection="1">
      <alignment horizontal="center" vertical="center"/>
      <protection locked="0"/>
    </xf>
    <xf numFmtId="0" fontId="24" fillId="6" borderId="22" xfId="1" applyFont="1" applyFill="1" applyBorder="1" applyAlignment="1">
      <alignment vertical="center"/>
    </xf>
    <xf numFmtId="0" fontId="24" fillId="6" borderId="23" xfId="1" applyFont="1" applyFill="1" applyBorder="1" applyAlignment="1">
      <alignment horizontal="center" vertical="center"/>
    </xf>
    <xf numFmtId="178" fontId="36" fillId="6" borderId="23" xfId="1" applyNumberFormat="1" applyFont="1" applyFill="1" applyBorder="1" applyAlignment="1" applyProtection="1">
      <alignment horizontal="center" vertical="center"/>
      <protection locked="0"/>
    </xf>
    <xf numFmtId="178" fontId="36" fillId="6" borderId="23" xfId="1" applyNumberFormat="1" applyFont="1" applyFill="1" applyBorder="1" applyAlignment="1">
      <alignment horizontal="center" vertical="center"/>
    </xf>
    <xf numFmtId="178" fontId="36" fillId="6" borderId="24" xfId="1" applyNumberFormat="1" applyFont="1" applyFill="1" applyBorder="1" applyAlignment="1">
      <alignment horizontal="center" vertical="center"/>
    </xf>
    <xf numFmtId="0" fontId="38" fillId="0" borderId="31" xfId="16" applyFont="1" applyFill="1" applyBorder="1" applyAlignment="1">
      <alignment horizontal="center" vertical="top" wrapText="1"/>
    </xf>
    <xf numFmtId="0" fontId="38" fillId="5" borderId="31" xfId="16" applyFont="1" applyFill="1" applyBorder="1" applyAlignment="1">
      <alignment horizontal="center" vertical="top" wrapText="1"/>
    </xf>
    <xf numFmtId="0" fontId="6" fillId="2" borderId="0" xfId="1" applyFont="1" applyFill="1" applyAlignment="1">
      <alignment horizontal="center" vertical="center" wrapText="1"/>
    </xf>
    <xf numFmtId="0" fontId="19" fillId="3" borderId="4" xfId="1" applyNumberFormat="1" applyFont="1" applyFill="1" applyBorder="1" applyAlignment="1">
      <alignment horizontal="center" vertical="center"/>
    </xf>
    <xf numFmtId="0" fontId="19" fillId="3" borderId="23" xfId="1" applyNumberFormat="1" applyFont="1" applyFill="1" applyBorder="1" applyAlignment="1">
      <alignment horizontal="center" vertical="center"/>
    </xf>
    <xf numFmtId="0" fontId="19" fillId="3" borderId="26" xfId="1" applyNumberFormat="1" applyFont="1" applyFill="1" applyBorder="1" applyAlignment="1">
      <alignment horizontal="center" vertical="center"/>
    </xf>
    <xf numFmtId="0" fontId="19" fillId="3" borderId="4" xfId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center" vertical="center"/>
    </xf>
    <xf numFmtId="0" fontId="21" fillId="3" borderId="23" xfId="1" applyNumberFormat="1" applyFont="1" applyFill="1" applyBorder="1" applyAlignment="1">
      <alignment horizontal="center" vertical="center"/>
    </xf>
    <xf numFmtId="0" fontId="22" fillId="3" borderId="23" xfId="1" applyFont="1" applyFill="1" applyBorder="1" applyAlignment="1">
      <alignment horizontal="center" vertical="center" wrapText="1"/>
    </xf>
    <xf numFmtId="0" fontId="22" fillId="3" borderId="23" xfId="1" applyFont="1" applyFill="1" applyBorder="1" applyAlignment="1">
      <alignment horizontal="center" vertical="center"/>
    </xf>
    <xf numFmtId="0" fontId="22" fillId="3" borderId="24" xfId="1" applyFont="1" applyFill="1" applyBorder="1" applyAlignment="1">
      <alignment horizontal="center" vertical="center"/>
    </xf>
    <xf numFmtId="0" fontId="13" fillId="3" borderId="26" xfId="1" applyNumberFormat="1" applyFont="1" applyFill="1" applyBorder="1" applyAlignment="1">
      <alignment horizontal="center" vertical="center"/>
    </xf>
    <xf numFmtId="177" fontId="13" fillId="3" borderId="26" xfId="1" applyNumberFormat="1" applyFont="1" applyFill="1" applyBorder="1" applyAlignment="1">
      <alignment horizontal="center" vertical="center"/>
    </xf>
    <xf numFmtId="0" fontId="23" fillId="3" borderId="26" xfId="1" applyFont="1" applyFill="1" applyBorder="1" applyAlignment="1">
      <alignment horizontal="center" vertical="center"/>
    </xf>
    <xf numFmtId="0" fontId="23" fillId="3" borderId="27" xfId="1" applyFont="1" applyFill="1" applyBorder="1" applyAlignment="1">
      <alignment horizontal="center" vertical="center"/>
    </xf>
    <xf numFmtId="0" fontId="19" fillId="3" borderId="3" xfId="1" applyNumberFormat="1" applyFont="1" applyFill="1" applyBorder="1" applyAlignment="1">
      <alignment horizontal="center" vertical="center" wrapText="1"/>
    </xf>
    <xf numFmtId="0" fontId="19" fillId="3" borderId="22" xfId="1" applyNumberFormat="1" applyFont="1" applyFill="1" applyBorder="1" applyAlignment="1">
      <alignment horizontal="center" vertical="center" wrapText="1"/>
    </xf>
    <xf numFmtId="0" fontId="19" fillId="3" borderId="25" xfId="1" applyNumberFormat="1" applyFont="1" applyFill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/>
    </xf>
    <xf numFmtId="0" fontId="21" fillId="0" borderId="14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 wrapText="1"/>
    </xf>
    <xf numFmtId="0" fontId="24" fillId="0" borderId="18" xfId="1" applyFont="1" applyBorder="1" applyAlignment="1">
      <alignment horizontal="center" vertical="center" wrapText="1"/>
    </xf>
    <xf numFmtId="0" fontId="24" fillId="0" borderId="19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10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5" fillId="0" borderId="20" xfId="1" applyFont="1" applyBorder="1" applyAlignment="1">
      <alignment horizontal="center" vertical="center" wrapText="1"/>
    </xf>
    <xf numFmtId="0" fontId="25" fillId="0" borderId="21" xfId="1" applyFont="1" applyBorder="1" applyAlignment="1">
      <alignment horizontal="center" vertical="center"/>
    </xf>
    <xf numFmtId="0" fontId="29" fillId="0" borderId="0" xfId="1" applyFont="1" applyFill="1" applyBorder="1" applyAlignment="1" applyProtection="1">
      <alignment horizontal="center"/>
      <protection locked="0"/>
    </xf>
    <xf numFmtId="0" fontId="29" fillId="0" borderId="10" xfId="1" applyFont="1" applyFill="1" applyBorder="1" applyAlignment="1" applyProtection="1">
      <alignment horizontal="center"/>
      <protection locked="0"/>
    </xf>
    <xf numFmtId="0" fontId="24" fillId="0" borderId="1" xfId="1" applyFont="1" applyBorder="1" applyAlignment="1">
      <alignment horizontal="center" vertical="center" wrapText="1"/>
    </xf>
    <xf numFmtId="0" fontId="24" fillId="0" borderId="11" xfId="1" applyFont="1" applyBorder="1" applyAlignment="1">
      <alignment horizontal="center" vertical="center" wrapText="1"/>
    </xf>
    <xf numFmtId="0" fontId="24" fillId="0" borderId="2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/>
    </xf>
    <xf numFmtId="0" fontId="38" fillId="0" borderId="31" xfId="16" applyFont="1" applyFill="1" applyBorder="1" applyAlignment="1">
      <alignment horizontal="center" vertical="top" wrapText="1"/>
    </xf>
    <xf numFmtId="0" fontId="39" fillId="0" borderId="31" xfId="16" applyFont="1" applyFill="1" applyBorder="1" applyAlignment="1">
      <alignment horizontal="center" vertical="top" wrapText="1"/>
    </xf>
    <xf numFmtId="0" fontId="38" fillId="5" borderId="31" xfId="16" applyFont="1" applyFill="1" applyBorder="1" applyAlignment="1">
      <alignment horizontal="center" vertical="top" wrapText="1"/>
    </xf>
    <xf numFmtId="0" fontId="33" fillId="5" borderId="31" xfId="16" applyFill="1" applyBorder="1" applyAlignment="1">
      <alignment horizontal="left" wrapText="1"/>
    </xf>
    <xf numFmtId="0" fontId="37" fillId="0" borderId="31" xfId="16" applyFont="1" applyFill="1" applyBorder="1" applyAlignment="1">
      <alignment horizontal="center" vertical="top" wrapText="1"/>
    </xf>
    <xf numFmtId="0" fontId="43" fillId="0" borderId="31" xfId="16" applyFont="1" applyFill="1" applyBorder="1" applyAlignment="1">
      <alignment horizontal="center" vertical="top" wrapText="1"/>
    </xf>
    <xf numFmtId="0" fontId="24" fillId="0" borderId="3" xfId="1" applyFont="1" applyBorder="1" applyAlignment="1">
      <alignment vertical="center"/>
    </xf>
    <xf numFmtId="0" fontId="24" fillId="0" borderId="4" xfId="1" applyFont="1" applyBorder="1" applyAlignment="1">
      <alignment horizontal="center" vertical="center"/>
    </xf>
    <xf numFmtId="178" fontId="36" fillId="0" borderId="4" xfId="1" applyNumberFormat="1" applyFont="1" applyBorder="1" applyAlignment="1" applyProtection="1">
      <alignment horizontal="center" vertical="center"/>
      <protection locked="0"/>
    </xf>
    <xf numFmtId="178" fontId="36" fillId="0" borderId="4" xfId="1" applyNumberFormat="1" applyFont="1" applyBorder="1" applyAlignment="1">
      <alignment horizontal="center" vertical="center"/>
    </xf>
    <xf numFmtId="178" fontId="36" fillId="0" borderId="5" xfId="1" applyNumberFormat="1" applyFont="1" applyBorder="1" applyAlignment="1">
      <alignment horizontal="center" vertical="center"/>
    </xf>
  </cellXfs>
  <cellStyles count="20">
    <cellStyle name="パーセント 2" xfId="10" xr:uid="{00000000-0005-0000-0000-000000000000}"/>
    <cellStyle name="パーセント 3" xfId="9" xr:uid="{00000000-0005-0000-0000-000001000000}"/>
    <cellStyle name="標準" xfId="0" builtinId="0"/>
    <cellStyle name="標準 10" xfId="15" xr:uid="{00000000-0005-0000-0000-000003000000}"/>
    <cellStyle name="標準 2" xfId="1" xr:uid="{00000000-0005-0000-0000-000004000000}"/>
    <cellStyle name="標準 2 2" xfId="12" xr:uid="{00000000-0005-0000-0000-000005000000}"/>
    <cellStyle name="標準 29" xfId="17" xr:uid="{0905AD04-A7AA-4180-A50E-B59977F53D26}"/>
    <cellStyle name="標準 3" xfId="11" xr:uid="{00000000-0005-0000-0000-000006000000}"/>
    <cellStyle name="標準 3 2 2 2 2" xfId="13" xr:uid="{00000000-0005-0000-0000-000007000000}"/>
    <cellStyle name="標準 3 2 3 2" xfId="14" xr:uid="{00000000-0005-0000-0000-000008000000}"/>
    <cellStyle name="標準 4" xfId="16" xr:uid="{86979CAD-450C-45C6-8458-A5A917B4E01D}"/>
    <cellStyle name="標準 5" xfId="18" xr:uid="{52A4D73C-3C37-42AE-A24B-E99FE44681A5}"/>
    <cellStyle name="標準 9" xfId="19" xr:uid="{8272D288-4423-47AF-8460-8B3A9CE9BD6B}"/>
    <cellStyle name="標準 9 2 2 2 2 2 2" xfId="3" xr:uid="{00000000-0005-0000-0000-000009000000}"/>
    <cellStyle name="標準_Sheet1" xfId="2" xr:uid="{00000000-0005-0000-0000-00000A000000}"/>
    <cellStyle name="콤마 [0]_HMMREQ~1" xfId="4" xr:uid="{00000000-0005-0000-0000-00000B000000}"/>
    <cellStyle name="콤마_HMMREQ~1" xfId="5" xr:uid="{00000000-0005-0000-0000-00000C000000}"/>
    <cellStyle name="통화 [0]_HMMREQ~1" xfId="6" xr:uid="{00000000-0005-0000-0000-00000D000000}"/>
    <cellStyle name="통화_HMMREQ~1" xfId="7" xr:uid="{00000000-0005-0000-0000-00000E000000}"/>
    <cellStyle name="표준_HMMREQ~1" xfId="8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43000" cy="896062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896062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2</xdr:row>
      <xdr:rowOff>18847</xdr:rowOff>
    </xdr:from>
    <xdr:to>
      <xdr:col>5</xdr:col>
      <xdr:colOff>261937</xdr:colOff>
      <xdr:row>3</xdr:row>
      <xdr:rowOff>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1285672"/>
          <a:ext cx="9891712" cy="8288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Auckland, New Zealand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143000" cy="900824"/>
    <xdr:pic>
      <xdr:nvPicPr>
        <xdr:cNvPr id="12" name="図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0824"/>
        </a:xfrm>
        <a:prstGeom prst="rect">
          <a:avLst/>
        </a:prstGeom>
      </xdr:spPr>
    </xdr:pic>
    <xdr:clientData/>
  </xdr:oneCellAnchor>
  <xdr:oneCellAnchor>
    <xdr:from>
      <xdr:col>8</xdr:col>
      <xdr:colOff>305753</xdr:colOff>
      <xdr:row>2</xdr:row>
      <xdr:rowOff>37146</xdr:rowOff>
    </xdr:from>
    <xdr:ext cx="3452814" cy="1728788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1426191" y="1299209"/>
          <a:ext cx="3452814" cy="17287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13</xdr:col>
      <xdr:colOff>1063626</xdr:colOff>
      <xdr:row>11</xdr:row>
      <xdr:rowOff>627695</xdr:rowOff>
    </xdr:from>
    <xdr:to>
      <xdr:col>17</xdr:col>
      <xdr:colOff>1848802</xdr:colOff>
      <xdr:row>24</xdr:row>
      <xdr:rowOff>436243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875501" y="7691435"/>
          <a:ext cx="8247061" cy="8763001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8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8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 editAs="oneCell">
    <xdr:from>
      <xdr:col>17</xdr:col>
      <xdr:colOff>260031</xdr:colOff>
      <xdr:row>0</xdr:row>
      <xdr:rowOff>597220</xdr:rowOff>
    </xdr:from>
    <xdr:to>
      <xdr:col>17</xdr:col>
      <xdr:colOff>2589787</xdr:colOff>
      <xdr:row>4</xdr:row>
      <xdr:rowOff>112180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072531" y="597220"/>
          <a:ext cx="2329756" cy="2801085"/>
        </a:xfrm>
        <a:prstGeom prst="rect">
          <a:avLst/>
        </a:prstGeom>
      </xdr:spPr>
    </xdr:pic>
    <xdr:clientData/>
  </xdr:twoCellAnchor>
  <xdr:twoCellAnchor>
    <xdr:from>
      <xdr:col>12</xdr:col>
      <xdr:colOff>1522094</xdr:colOff>
      <xdr:row>5</xdr:row>
      <xdr:rowOff>402908</xdr:rowOff>
    </xdr:from>
    <xdr:to>
      <xdr:col>17</xdr:col>
      <xdr:colOff>2051685</xdr:colOff>
      <xdr:row>10</xdr:row>
      <xdr:rowOff>98453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16904969" y="4161473"/>
          <a:ext cx="8957311" cy="2291108"/>
          <a:chOff x="27101429" y="4540785"/>
          <a:chExt cx="9302750" cy="4458640"/>
        </a:xfrm>
      </xdr:grpSpPr>
      <xdr:sp macro="" textlink="">
        <xdr:nvSpPr>
          <xdr:cNvPr id="18" name="円/楕円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27101429" y="4540785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8182114" y="5849671"/>
            <a:ext cx="6873978" cy="314975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8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8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HS43"/>
  <sheetViews>
    <sheetView showGridLines="0" tabSelected="1" showWhiteSpace="0" view="pageBreakPreview" zoomScale="40" zoomScaleNormal="40" zoomScaleSheetLayoutView="40" zoomScalePageLayoutView="40" workbookViewId="0">
      <selection activeCell="E20" sqref="E20"/>
    </sheetView>
  </sheetViews>
  <sheetFormatPr defaultRowHeight="13.2"/>
  <cols>
    <col min="1" max="1" width="60" customWidth="1"/>
    <col min="2" max="2" width="21.88671875" customWidth="1"/>
    <col min="3" max="3" width="17.88671875" customWidth="1"/>
    <col min="4" max="4" width="8.77734375" customWidth="1"/>
    <col min="5" max="5" width="17.88671875" customWidth="1"/>
    <col min="6" max="6" width="8.77734375" customWidth="1"/>
    <col min="7" max="7" width="17.88671875" customWidth="1"/>
    <col min="8" max="8" width="8.77734375" customWidth="1"/>
    <col min="9" max="9" width="17.88671875" customWidth="1"/>
    <col min="10" max="10" width="8.77734375" customWidth="1"/>
    <col min="11" max="11" width="17.88671875" customWidth="1"/>
    <col min="12" max="12" width="17.21875" customWidth="1"/>
    <col min="13" max="15" width="23.88671875" customWidth="1"/>
    <col min="16" max="16" width="27" customWidth="1"/>
    <col min="17" max="17" width="23.88671875" customWidth="1"/>
    <col min="18" max="18" width="38" customWidth="1"/>
    <col min="19" max="19" width="14.77734375" customWidth="1"/>
    <col min="24" max="24" width="8.88671875" hidden="1" customWidth="1"/>
    <col min="25" max="50" width="9" hidden="1" customWidth="1"/>
    <col min="51" max="59" width="8.88671875" hidden="1" customWidth="1"/>
    <col min="60" max="90" width="8.88671875" customWidth="1"/>
  </cols>
  <sheetData>
    <row r="1" spans="1:47" s="4" customFormat="1" ht="69.75" customHeight="1">
      <c r="A1" s="1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71" t="s">
        <v>15</v>
      </c>
      <c r="N1" s="71"/>
      <c r="O1" s="71"/>
      <c r="P1" s="71"/>
      <c r="Q1" s="71"/>
      <c r="R1" s="3"/>
    </row>
    <row r="2" spans="1:47" s="5" customFormat="1" ht="30" customHeight="1"/>
    <row r="3" spans="1:47" s="4" customFormat="1" ht="66.75" customHeight="1">
      <c r="A3" s="6"/>
      <c r="B3" s="7"/>
      <c r="C3" s="7"/>
      <c r="D3" s="7"/>
      <c r="E3" s="7"/>
      <c r="F3" s="7"/>
      <c r="G3" s="8"/>
      <c r="M3" s="7"/>
      <c r="N3" s="9"/>
      <c r="O3" s="10" t="s">
        <v>0</v>
      </c>
      <c r="P3" s="41">
        <v>46231</v>
      </c>
      <c r="Q3" s="42" t="s">
        <v>25</v>
      </c>
      <c r="R3" s="7"/>
      <c r="S3" s="7"/>
    </row>
    <row r="4" spans="1:47" s="13" customFormat="1" ht="91.5" customHeight="1">
      <c r="A4" s="11" t="s">
        <v>1</v>
      </c>
      <c r="B4" s="12"/>
      <c r="C4" s="12"/>
      <c r="D4" s="12"/>
      <c r="E4" s="12"/>
      <c r="F4" s="12"/>
      <c r="N4" s="14"/>
      <c r="O4" s="14"/>
      <c r="P4" s="14"/>
      <c r="Q4" s="14"/>
      <c r="R4" s="15"/>
      <c r="S4" s="14"/>
    </row>
    <row r="5" spans="1:47" s="16" customFormat="1" ht="37.5" customHeight="1">
      <c r="A5" s="85" t="s">
        <v>2</v>
      </c>
      <c r="B5" s="72" t="s">
        <v>3</v>
      </c>
      <c r="C5" s="72" t="s">
        <v>4</v>
      </c>
      <c r="D5" s="72"/>
      <c r="E5" s="72"/>
      <c r="F5" s="72"/>
      <c r="G5" s="72" t="s">
        <v>5</v>
      </c>
      <c r="H5" s="72"/>
      <c r="I5" s="72" t="s">
        <v>6</v>
      </c>
      <c r="J5" s="72"/>
      <c r="K5" s="75" t="s">
        <v>7</v>
      </c>
      <c r="L5" s="76"/>
      <c r="M5" s="39"/>
    </row>
    <row r="6" spans="1:47" s="16" customFormat="1" ht="37.5" customHeight="1">
      <c r="A6" s="86"/>
      <c r="B6" s="73"/>
      <c r="C6" s="77" t="s">
        <v>23</v>
      </c>
      <c r="D6" s="77"/>
      <c r="E6" s="78" t="s">
        <v>22</v>
      </c>
      <c r="F6" s="78"/>
      <c r="G6" s="79" t="s">
        <v>22</v>
      </c>
      <c r="H6" s="79"/>
      <c r="I6" s="77" t="s">
        <v>21</v>
      </c>
      <c r="J6" s="77"/>
      <c r="K6" s="79" t="s">
        <v>24</v>
      </c>
      <c r="L6" s="80"/>
      <c r="M6" s="39"/>
    </row>
    <row r="7" spans="1:47" s="16" customFormat="1" ht="37.5" customHeight="1">
      <c r="A7" s="86"/>
      <c r="B7" s="73"/>
      <c r="C7" s="77"/>
      <c r="D7" s="77"/>
      <c r="E7" s="78"/>
      <c r="F7" s="78"/>
      <c r="G7" s="79"/>
      <c r="H7" s="79"/>
      <c r="I7" s="77"/>
      <c r="J7" s="77"/>
      <c r="K7" s="79"/>
      <c r="L7" s="80"/>
      <c r="M7" s="39"/>
    </row>
    <row r="8" spans="1:47" s="16" customFormat="1" ht="37.5" customHeight="1">
      <c r="A8" s="86"/>
      <c r="B8" s="73"/>
      <c r="C8" s="77"/>
      <c r="D8" s="77"/>
      <c r="E8" s="78"/>
      <c r="F8" s="78"/>
      <c r="G8" s="79"/>
      <c r="H8" s="79"/>
      <c r="I8" s="77"/>
      <c r="J8" s="77"/>
      <c r="K8" s="79"/>
      <c r="L8" s="80"/>
      <c r="M8" s="17"/>
    </row>
    <row r="9" spans="1:47" s="16" customFormat="1" ht="37.5" customHeight="1">
      <c r="A9" s="87"/>
      <c r="B9" s="74"/>
      <c r="C9" s="81"/>
      <c r="D9" s="81"/>
      <c r="E9" s="46"/>
      <c r="F9" s="46"/>
      <c r="G9" s="46"/>
      <c r="H9" s="46"/>
      <c r="I9" s="82" t="s">
        <v>8</v>
      </c>
      <c r="J9" s="82"/>
      <c r="K9" s="83" t="s">
        <v>26</v>
      </c>
      <c r="L9" s="84"/>
      <c r="M9" s="39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 t="s">
        <v>31</v>
      </c>
      <c r="AT9" s="54" t="s">
        <v>32</v>
      </c>
      <c r="AU9" s="54" t="s">
        <v>33</v>
      </c>
    </row>
    <row r="10" spans="1:47" s="18" customFormat="1" ht="54.75" customHeight="1">
      <c r="A10" s="111" t="str">
        <f t="shared" ref="A10" si="0">IF(AND(D10="金",F10="月"),AU10,"★"&amp;AU10)</f>
        <v>COSCO HAMBURG</v>
      </c>
      <c r="B10" s="112" t="str">
        <f t="shared" ref="B10" si="1">AA10</f>
        <v>297S</v>
      </c>
      <c r="C10" s="113" t="str">
        <f t="shared" ref="C10" si="2">AF10</f>
        <v>7/31</v>
      </c>
      <c r="D10" s="113" t="str">
        <f t="shared" ref="D10" si="3">TEXT(C10,"aaa")</f>
        <v>金</v>
      </c>
      <c r="E10" s="113" t="str">
        <f t="shared" ref="E10" si="4">AG10</f>
        <v>8/3</v>
      </c>
      <c r="F10" s="113" t="str">
        <f t="shared" ref="F10" si="5">TEXT(E10,"aaa")</f>
        <v>月</v>
      </c>
      <c r="G10" s="113" t="str">
        <f t="shared" ref="G10" si="6">AB10</f>
        <v>8/6</v>
      </c>
      <c r="H10" s="113" t="str">
        <f t="shared" ref="H10" si="7">TEXT(G10,"aaa")</f>
        <v>木</v>
      </c>
      <c r="I10" s="113" t="str">
        <f t="shared" ref="I10" si="8">AD10</f>
        <v>8/7</v>
      </c>
      <c r="J10" s="114" t="str">
        <f t="shared" ref="J10" si="9">TEXT(I10,"aaa")</f>
        <v>金</v>
      </c>
      <c r="K10" s="113" t="str">
        <f t="shared" ref="K10" si="10">AM10</f>
        <v>9/4</v>
      </c>
      <c r="L10" s="115" t="str">
        <f t="shared" ref="L10" si="11">TEXT(K10,"aaa")</f>
        <v>金</v>
      </c>
      <c r="M10" s="40"/>
      <c r="Z10" s="105" t="s">
        <v>46</v>
      </c>
      <c r="AA10" s="105" t="s">
        <v>66</v>
      </c>
      <c r="AB10" s="106" t="s">
        <v>47</v>
      </c>
      <c r="AC10" s="106" t="s">
        <v>34</v>
      </c>
      <c r="AD10" s="106" t="s">
        <v>38</v>
      </c>
      <c r="AE10" s="106" t="s">
        <v>48</v>
      </c>
      <c r="AF10" s="106" t="s">
        <v>35</v>
      </c>
      <c r="AG10" s="106" t="s">
        <v>49</v>
      </c>
      <c r="AH10" s="106" t="s">
        <v>50</v>
      </c>
      <c r="AI10" s="106" t="s">
        <v>34</v>
      </c>
      <c r="AJ10" s="106" t="s">
        <v>50</v>
      </c>
      <c r="AK10" s="106" t="s">
        <v>36</v>
      </c>
      <c r="AL10" s="106" t="s">
        <v>47</v>
      </c>
      <c r="AM10" s="106" t="s">
        <v>51</v>
      </c>
      <c r="AN10" s="106" t="s">
        <v>52</v>
      </c>
      <c r="AS10" s="69" t="s">
        <v>46</v>
      </c>
      <c r="AT10" s="55" t="str">
        <f t="shared" ref="AT10:AT14" si="12">SUBSTITUTE(Z10,"※1)","")</f>
        <v>COSCO HAMBURG</v>
      </c>
      <c r="AU10" s="56" t="str">
        <f t="shared" ref="AU10:AU18" si="13">IF(AT10=AS10,AT10,"※"&amp;AT10)</f>
        <v>COSCO HAMBURG</v>
      </c>
    </row>
    <row r="11" spans="1:47" s="18" customFormat="1" ht="54.75" customHeight="1">
      <c r="A11" s="64" t="s">
        <v>70</v>
      </c>
      <c r="B11" s="65"/>
      <c r="C11" s="66"/>
      <c r="D11" s="66"/>
      <c r="E11" s="66"/>
      <c r="F11" s="66"/>
      <c r="G11" s="66"/>
      <c r="H11" s="66"/>
      <c r="I11" s="66"/>
      <c r="J11" s="67"/>
      <c r="K11" s="66"/>
      <c r="L11" s="68"/>
      <c r="M11" s="40"/>
      <c r="Z11" s="107" t="s">
        <v>71</v>
      </c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S11" s="70" t="s">
        <v>53</v>
      </c>
      <c r="AT11" s="55" t="str">
        <f t="shared" si="12"/>
        <v>*1)NO SAILING</v>
      </c>
      <c r="AU11" s="56" t="str">
        <f t="shared" si="13"/>
        <v>※*1)NO SAILING</v>
      </c>
    </row>
    <row r="12" spans="1:47" s="18" customFormat="1" ht="54.75" customHeight="1">
      <c r="A12" s="50" t="str">
        <f t="shared" ref="A12" si="14">IF(AND(D12="金",F12="月"),AU12,"★"&amp;AU12)</f>
        <v>※VOLANS</v>
      </c>
      <c r="B12" s="51" t="str">
        <f t="shared" ref="B12" si="15">AA12</f>
        <v>050S</v>
      </c>
      <c r="C12" s="63" t="str">
        <f t="shared" ref="C12" si="16">AF12</f>
        <v>8/14</v>
      </c>
      <c r="D12" s="63" t="str">
        <f t="shared" ref="D12" si="17">TEXT(C12,"aaa")</f>
        <v>金</v>
      </c>
      <c r="E12" s="63" t="str">
        <f t="shared" ref="E12" si="18">AG12</f>
        <v>8/17</v>
      </c>
      <c r="F12" s="63" t="str">
        <f t="shared" ref="F12" si="19">TEXT(E12,"aaa")</f>
        <v>月</v>
      </c>
      <c r="G12" s="52" t="str">
        <f t="shared" ref="G12" si="20">AB12</f>
        <v>8/20</v>
      </c>
      <c r="H12" s="52" t="str">
        <f t="shared" ref="H12" si="21">TEXT(G12,"aaa")</f>
        <v>木</v>
      </c>
      <c r="I12" s="52" t="str">
        <f t="shared" ref="I12" si="22">AD12</f>
        <v>8/21</v>
      </c>
      <c r="J12" s="53" t="str">
        <f t="shared" ref="J12" si="23">TEXT(I12,"aaa")</f>
        <v>金</v>
      </c>
      <c r="K12" s="52" t="str">
        <f t="shared" ref="K12" si="24">AM12</f>
        <v>9/18</v>
      </c>
      <c r="L12" s="57" t="str">
        <f t="shared" ref="L12" si="25">TEXT(K12,"aaa")</f>
        <v>金</v>
      </c>
      <c r="M12" s="40"/>
      <c r="Z12" s="105" t="s">
        <v>72</v>
      </c>
      <c r="AA12" s="105" t="s">
        <v>67</v>
      </c>
      <c r="AB12" s="106" t="s">
        <v>73</v>
      </c>
      <c r="AC12" s="106" t="s">
        <v>34</v>
      </c>
      <c r="AD12" s="106" t="s">
        <v>40</v>
      </c>
      <c r="AE12" s="109" t="s">
        <v>74</v>
      </c>
      <c r="AF12" s="106" t="s">
        <v>39</v>
      </c>
      <c r="AG12" s="106" t="s">
        <v>75</v>
      </c>
      <c r="AH12" s="106" t="s">
        <v>76</v>
      </c>
      <c r="AI12" s="106" t="s">
        <v>34</v>
      </c>
      <c r="AJ12" s="106" t="s">
        <v>76</v>
      </c>
      <c r="AK12" s="106" t="s">
        <v>77</v>
      </c>
      <c r="AL12" s="106" t="s">
        <v>73</v>
      </c>
      <c r="AM12" s="106" t="s">
        <v>78</v>
      </c>
      <c r="AN12" s="106" t="s">
        <v>79</v>
      </c>
      <c r="AS12" s="69" t="s">
        <v>54</v>
      </c>
      <c r="AT12" s="55" t="str">
        <f>SUBSTITUTE(Z12,"*1)","")</f>
        <v>VOLANS</v>
      </c>
      <c r="AU12" s="56" t="str">
        <f t="shared" si="13"/>
        <v>※VOLANS</v>
      </c>
    </row>
    <row r="13" spans="1:47" s="18" customFormat="1" ht="54.75" customHeight="1">
      <c r="A13" s="64" t="s">
        <v>70</v>
      </c>
      <c r="B13" s="65"/>
      <c r="C13" s="66"/>
      <c r="D13" s="66"/>
      <c r="E13" s="66"/>
      <c r="F13" s="66"/>
      <c r="G13" s="66"/>
      <c r="H13" s="66"/>
      <c r="I13" s="66"/>
      <c r="J13" s="67"/>
      <c r="K13" s="66"/>
      <c r="L13" s="68"/>
      <c r="M13" s="40"/>
      <c r="Z13" s="107" t="s">
        <v>71</v>
      </c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S13" s="69" t="s">
        <v>65</v>
      </c>
      <c r="AT13" s="55" t="str">
        <f t="shared" ref="AT13:AT18" si="26">SUBSTITUTE(Z13,"*1)","")</f>
        <v>NO SAILING</v>
      </c>
      <c r="AU13" s="56" t="str">
        <f t="shared" si="13"/>
        <v>※NO SAILING</v>
      </c>
    </row>
    <row r="14" spans="1:47" s="18" customFormat="1" ht="54.75" customHeight="1">
      <c r="A14" s="50" t="str">
        <f t="shared" ref="A13:A14" si="27">IF(AND(D14="金",F14="月"),AU14,"★"&amp;AU14)</f>
        <v>※BF GIANT</v>
      </c>
      <c r="B14" s="51" t="str">
        <f t="shared" ref="B13:B14" si="28">AA14</f>
        <v>013S</v>
      </c>
      <c r="C14" s="52" t="str">
        <f t="shared" ref="C13:C14" si="29">AF14</f>
        <v>8/28</v>
      </c>
      <c r="D14" s="52" t="str">
        <f t="shared" ref="D13:D14" si="30">TEXT(C14,"aaa")</f>
        <v>金</v>
      </c>
      <c r="E14" s="52" t="str">
        <f t="shared" ref="E13:E14" si="31">AG14</f>
        <v>8/31</v>
      </c>
      <c r="F14" s="52" t="str">
        <f t="shared" ref="F13:F14" si="32">TEXT(E14,"aaa")</f>
        <v>月</v>
      </c>
      <c r="G14" s="52" t="str">
        <f t="shared" ref="G13:G14" si="33">AB14</f>
        <v>9/3</v>
      </c>
      <c r="H14" s="52" t="str">
        <f t="shared" ref="H13:H14" si="34">TEXT(G14,"aaa")</f>
        <v>木</v>
      </c>
      <c r="I14" s="52" t="str">
        <f t="shared" ref="I13:I14" si="35">AD14</f>
        <v>9/4</v>
      </c>
      <c r="J14" s="53" t="str">
        <f t="shared" ref="J13:J14" si="36">TEXT(I14,"aaa")</f>
        <v>金</v>
      </c>
      <c r="K14" s="52" t="str">
        <f t="shared" ref="K13:K14" si="37">AM14</f>
        <v>10/2</v>
      </c>
      <c r="L14" s="57" t="str">
        <f t="shared" ref="L13:L14" si="38">TEXT(K14,"aaa")</f>
        <v>金</v>
      </c>
      <c r="M14" s="40"/>
      <c r="Z14" s="105" t="s">
        <v>80</v>
      </c>
      <c r="AA14" s="105" t="s">
        <v>55</v>
      </c>
      <c r="AB14" s="106" t="s">
        <v>59</v>
      </c>
      <c r="AC14" s="106" t="s">
        <v>34</v>
      </c>
      <c r="AD14" s="106" t="s">
        <v>51</v>
      </c>
      <c r="AE14" s="106" t="s">
        <v>60</v>
      </c>
      <c r="AF14" s="106" t="s">
        <v>41</v>
      </c>
      <c r="AG14" s="106" t="s">
        <v>61</v>
      </c>
      <c r="AH14" s="106" t="s">
        <v>62</v>
      </c>
      <c r="AI14" s="106" t="s">
        <v>34</v>
      </c>
      <c r="AJ14" s="106" t="s">
        <v>62</v>
      </c>
      <c r="AK14" s="106" t="s">
        <v>42</v>
      </c>
      <c r="AL14" s="106" t="s">
        <v>59</v>
      </c>
      <c r="AM14" s="106" t="s">
        <v>63</v>
      </c>
      <c r="AN14" s="106" t="s">
        <v>64</v>
      </c>
      <c r="AS14" s="69" t="s">
        <v>43</v>
      </c>
      <c r="AT14" s="55" t="str">
        <f t="shared" si="26"/>
        <v>BF GIANT</v>
      </c>
      <c r="AU14" s="56" t="str">
        <f t="shared" si="13"/>
        <v>※BF GIANT</v>
      </c>
    </row>
    <row r="15" spans="1:47" s="18" customFormat="1" ht="54.75" customHeight="1">
      <c r="A15" s="50" t="str">
        <f t="shared" ref="A15:A16" si="39">IF(AND(D15="金",F15="月"),AU15,"★"&amp;AU15)</f>
        <v>※GSL KITHIRA＊１</v>
      </c>
      <c r="B15" s="51" t="str">
        <f t="shared" ref="B15:B16" si="40">AA15</f>
        <v>634S</v>
      </c>
      <c r="C15" s="52" t="str">
        <f t="shared" ref="C15:C16" si="41">AF15</f>
        <v>9/4</v>
      </c>
      <c r="D15" s="52" t="str">
        <f t="shared" ref="D15:D16" si="42">TEXT(C15,"aaa")</f>
        <v>金</v>
      </c>
      <c r="E15" s="52" t="str">
        <f t="shared" ref="E15:E16" si="43">AG15</f>
        <v>9/7</v>
      </c>
      <c r="F15" s="52" t="str">
        <f t="shared" ref="F15:F16" si="44">TEXT(E15,"aaa")</f>
        <v>月</v>
      </c>
      <c r="G15" s="52" t="str">
        <f t="shared" ref="G15:G16" si="45">AB15</f>
        <v>9/10</v>
      </c>
      <c r="H15" s="52" t="str">
        <f t="shared" ref="H15:H16" si="46">TEXT(G15,"aaa")</f>
        <v>木</v>
      </c>
      <c r="I15" s="52" t="str">
        <f t="shared" ref="I15:I16" si="47">AD15</f>
        <v>9/11</v>
      </c>
      <c r="J15" s="53" t="str">
        <f t="shared" ref="J15:J16" si="48">TEXT(I15,"aaa")</f>
        <v>金</v>
      </c>
      <c r="K15" s="52" t="str">
        <f t="shared" ref="K15:K16" si="49">AM15</f>
        <v>10/9</v>
      </c>
      <c r="L15" s="57" t="str">
        <f t="shared" ref="L15:L16" si="50">TEXT(K15,"aaa")</f>
        <v>金</v>
      </c>
      <c r="M15" s="40"/>
      <c r="Z15" s="110" t="s">
        <v>110</v>
      </c>
      <c r="AA15" s="105" t="s">
        <v>56</v>
      </c>
      <c r="AB15" s="106" t="s">
        <v>82</v>
      </c>
      <c r="AC15" s="106" t="s">
        <v>34</v>
      </c>
      <c r="AD15" s="106" t="s">
        <v>68</v>
      </c>
      <c r="AE15" s="106" t="s">
        <v>83</v>
      </c>
      <c r="AF15" s="106" t="s">
        <v>51</v>
      </c>
      <c r="AG15" s="106" t="s">
        <v>84</v>
      </c>
      <c r="AH15" s="106" t="s">
        <v>85</v>
      </c>
      <c r="AI15" s="106" t="s">
        <v>34</v>
      </c>
      <c r="AJ15" s="106" t="s">
        <v>85</v>
      </c>
      <c r="AK15" s="106" t="s">
        <v>52</v>
      </c>
      <c r="AL15" s="106" t="s">
        <v>82</v>
      </c>
      <c r="AM15" s="106" t="s">
        <v>86</v>
      </c>
      <c r="AN15" s="106" t="s">
        <v>87</v>
      </c>
      <c r="AS15" s="105" t="s">
        <v>81</v>
      </c>
      <c r="AT15" s="55" t="str">
        <f t="shared" si="26"/>
        <v>GSL KITHIRA＊１</v>
      </c>
      <c r="AU15" s="56" t="str">
        <f t="shared" si="13"/>
        <v>※GSL KITHIRA＊１</v>
      </c>
    </row>
    <row r="16" spans="1:47" s="18" customFormat="1" ht="54.75" customHeight="1">
      <c r="A16" s="50" t="str">
        <f t="shared" si="39"/>
        <v>NYK FUSHIMI</v>
      </c>
      <c r="B16" s="51" t="str">
        <f t="shared" si="40"/>
        <v>140S</v>
      </c>
      <c r="C16" s="52" t="str">
        <f t="shared" si="41"/>
        <v>9/11</v>
      </c>
      <c r="D16" s="52" t="str">
        <f t="shared" si="42"/>
        <v>金</v>
      </c>
      <c r="E16" s="52" t="str">
        <f t="shared" si="43"/>
        <v>9/14</v>
      </c>
      <c r="F16" s="52" t="str">
        <f t="shared" si="44"/>
        <v>月</v>
      </c>
      <c r="G16" s="52" t="str">
        <f t="shared" si="45"/>
        <v>9/17</v>
      </c>
      <c r="H16" s="52" t="str">
        <f t="shared" si="46"/>
        <v>木</v>
      </c>
      <c r="I16" s="52" t="str">
        <f t="shared" si="47"/>
        <v>9/18</v>
      </c>
      <c r="J16" s="53" t="str">
        <f t="shared" si="48"/>
        <v>金</v>
      </c>
      <c r="K16" s="52" t="str">
        <f t="shared" si="49"/>
        <v>10/16</v>
      </c>
      <c r="L16" s="57" t="str">
        <f t="shared" si="50"/>
        <v>金</v>
      </c>
      <c r="M16" s="40"/>
      <c r="Z16" s="105" t="s">
        <v>43</v>
      </c>
      <c r="AA16" s="105" t="s">
        <v>88</v>
      </c>
      <c r="AB16" s="106" t="s">
        <v>89</v>
      </c>
      <c r="AC16" s="106" t="s">
        <v>34</v>
      </c>
      <c r="AD16" s="106" t="s">
        <v>78</v>
      </c>
      <c r="AE16" s="106" t="s">
        <v>90</v>
      </c>
      <c r="AF16" s="106" t="s">
        <v>68</v>
      </c>
      <c r="AG16" s="106" t="s">
        <v>91</v>
      </c>
      <c r="AH16" s="106" t="s">
        <v>92</v>
      </c>
      <c r="AI16" s="106" t="s">
        <v>34</v>
      </c>
      <c r="AJ16" s="106" t="s">
        <v>92</v>
      </c>
      <c r="AK16" s="106" t="s">
        <v>69</v>
      </c>
      <c r="AL16" s="106" t="s">
        <v>89</v>
      </c>
      <c r="AM16" s="106" t="s">
        <v>93</v>
      </c>
      <c r="AN16" s="106" t="s">
        <v>94</v>
      </c>
      <c r="AS16" s="105" t="s">
        <v>43</v>
      </c>
      <c r="AT16" s="55" t="str">
        <f t="shared" si="26"/>
        <v>NYK FUSHIMI</v>
      </c>
      <c r="AU16" s="56" t="str">
        <f t="shared" si="13"/>
        <v>NYK FUSHIMI</v>
      </c>
    </row>
    <row r="17" spans="1:47" s="18" customFormat="1" ht="54.75" customHeight="1">
      <c r="A17" s="50" t="str">
        <f t="shared" ref="A17:A18" si="51">IF(AND(D17="金",F17="月"),AU17,"★"&amp;AU17)</f>
        <v>★ONE ATLAS</v>
      </c>
      <c r="B17" s="51" t="str">
        <f t="shared" ref="B17:B18" si="52">AA17</f>
        <v>015S</v>
      </c>
      <c r="C17" s="63" t="str">
        <f t="shared" ref="C17:C18" si="53">AF17</f>
        <v>9/16</v>
      </c>
      <c r="D17" s="63" t="str">
        <f t="shared" ref="D17:D18" si="54">TEXT(C17,"aaa")</f>
        <v>水</v>
      </c>
      <c r="E17" s="63" t="str">
        <f t="shared" ref="E17:E18" si="55">AG17</f>
        <v>9/17</v>
      </c>
      <c r="F17" s="63" t="str">
        <f t="shared" ref="F17:F18" si="56">TEXT(E17,"aaa")</f>
        <v>木</v>
      </c>
      <c r="G17" s="52" t="str">
        <f t="shared" ref="G17:G18" si="57">AB17</f>
        <v>9/24</v>
      </c>
      <c r="H17" s="52" t="str">
        <f t="shared" ref="H17:H18" si="58">TEXT(G17,"aaa")</f>
        <v>木</v>
      </c>
      <c r="I17" s="52" t="str">
        <f t="shared" ref="I17:I18" si="59">AD17</f>
        <v>9/25</v>
      </c>
      <c r="J17" s="53" t="str">
        <f t="shared" ref="J17:J18" si="60">TEXT(I17,"aaa")</f>
        <v>金</v>
      </c>
      <c r="K17" s="52" t="str">
        <f t="shared" ref="K17:K18" si="61">AM17</f>
        <v>10/23</v>
      </c>
      <c r="L17" s="57" t="str">
        <f t="shared" ref="L17:L18" si="62">TEXT(K17,"aaa")</f>
        <v>金</v>
      </c>
      <c r="M17" s="40"/>
      <c r="Z17" s="105" t="s">
        <v>44</v>
      </c>
      <c r="AA17" s="105" t="s">
        <v>95</v>
      </c>
      <c r="AB17" s="106" t="s">
        <v>96</v>
      </c>
      <c r="AC17" s="106" t="s">
        <v>34</v>
      </c>
      <c r="AD17" s="106" t="s">
        <v>57</v>
      </c>
      <c r="AE17" s="106" t="s">
        <v>97</v>
      </c>
      <c r="AF17" s="109" t="s">
        <v>98</v>
      </c>
      <c r="AG17" s="109" t="s">
        <v>99</v>
      </c>
      <c r="AH17" s="106" t="s">
        <v>100</v>
      </c>
      <c r="AI17" s="106" t="s">
        <v>34</v>
      </c>
      <c r="AJ17" s="106" t="s">
        <v>100</v>
      </c>
      <c r="AK17" s="109" t="s">
        <v>101</v>
      </c>
      <c r="AL17" s="106" t="s">
        <v>96</v>
      </c>
      <c r="AM17" s="106" t="s">
        <v>102</v>
      </c>
      <c r="AN17" s="106" t="s">
        <v>103</v>
      </c>
      <c r="AS17" s="105" t="s">
        <v>44</v>
      </c>
      <c r="AT17" s="55" t="str">
        <f t="shared" si="26"/>
        <v>ONE ATLAS</v>
      </c>
      <c r="AU17" s="56" t="str">
        <f t="shared" si="13"/>
        <v>ONE ATLAS</v>
      </c>
    </row>
    <row r="18" spans="1:47" s="18" customFormat="1" ht="54.75" customHeight="1">
      <c r="A18" s="58" t="str">
        <f t="shared" si="51"/>
        <v>COSCO FELIXSTOWE</v>
      </c>
      <c r="B18" s="59" t="str">
        <f t="shared" si="52"/>
        <v>206S</v>
      </c>
      <c r="C18" s="60" t="str">
        <f t="shared" si="53"/>
        <v>9/25</v>
      </c>
      <c r="D18" s="60" t="str">
        <f t="shared" si="54"/>
        <v>金</v>
      </c>
      <c r="E18" s="60" t="str">
        <f t="shared" si="55"/>
        <v>9/28</v>
      </c>
      <c r="F18" s="60" t="str">
        <f t="shared" si="56"/>
        <v>月</v>
      </c>
      <c r="G18" s="60" t="str">
        <f t="shared" si="57"/>
        <v>10/1</v>
      </c>
      <c r="H18" s="60" t="str">
        <f t="shared" si="58"/>
        <v>木</v>
      </c>
      <c r="I18" s="60" t="str">
        <f t="shared" si="59"/>
        <v>10/2</v>
      </c>
      <c r="J18" s="61" t="str">
        <f t="shared" si="60"/>
        <v>金</v>
      </c>
      <c r="K18" s="60" t="str">
        <f t="shared" si="61"/>
        <v>10/30</v>
      </c>
      <c r="L18" s="62" t="str">
        <f t="shared" si="62"/>
        <v>金</v>
      </c>
      <c r="M18" s="40"/>
      <c r="Z18" s="105" t="s">
        <v>45</v>
      </c>
      <c r="AA18" s="105" t="s">
        <v>104</v>
      </c>
      <c r="AB18" s="106" t="s">
        <v>105</v>
      </c>
      <c r="AC18" s="106" t="s">
        <v>34</v>
      </c>
      <c r="AD18" s="106" t="s">
        <v>63</v>
      </c>
      <c r="AE18" s="106" t="s">
        <v>34</v>
      </c>
      <c r="AF18" s="106" t="s">
        <v>57</v>
      </c>
      <c r="AG18" s="106" t="s">
        <v>106</v>
      </c>
      <c r="AH18" s="106" t="s">
        <v>107</v>
      </c>
      <c r="AI18" s="106" t="s">
        <v>34</v>
      </c>
      <c r="AJ18" s="106" t="s">
        <v>107</v>
      </c>
      <c r="AK18" s="106" t="s">
        <v>58</v>
      </c>
      <c r="AL18" s="106" t="s">
        <v>105</v>
      </c>
      <c r="AM18" s="106" t="s">
        <v>108</v>
      </c>
      <c r="AN18" s="106" t="s">
        <v>109</v>
      </c>
      <c r="AS18" s="105" t="s">
        <v>45</v>
      </c>
      <c r="AT18" s="55" t="str">
        <f t="shared" si="26"/>
        <v>COSCO FELIXSTOWE</v>
      </c>
      <c r="AU18" s="56" t="str">
        <f t="shared" si="13"/>
        <v>COSCO FELIXSTOWE</v>
      </c>
    </row>
    <row r="19" spans="1:47" s="18" customFormat="1" ht="54.75" customHeight="1">
      <c r="B19" s="43"/>
      <c r="C19" s="47"/>
      <c r="D19" s="48"/>
      <c r="E19" s="47"/>
      <c r="F19" s="48"/>
      <c r="G19" s="43"/>
      <c r="H19" s="44"/>
      <c r="I19" s="43"/>
      <c r="J19" s="44"/>
      <c r="K19" s="43"/>
      <c r="L19" s="44"/>
      <c r="M19" s="40"/>
    </row>
    <row r="20" spans="1:47" s="18" customFormat="1" ht="54.75" customHeight="1">
      <c r="A20" s="45"/>
      <c r="B20" s="43"/>
      <c r="C20" s="43"/>
      <c r="D20" s="44"/>
      <c r="E20" s="43"/>
      <c r="F20" s="44"/>
      <c r="G20" s="43"/>
      <c r="H20" s="44"/>
      <c r="I20" s="43"/>
      <c r="J20" s="44"/>
      <c r="K20" s="43"/>
      <c r="L20" s="44"/>
      <c r="M20" s="40"/>
    </row>
    <row r="21" spans="1:47" s="18" customFormat="1" ht="54.75" customHeight="1">
      <c r="M21" s="40"/>
    </row>
    <row r="22" spans="1:47" s="18" customFormat="1" ht="54.75" customHeight="1">
      <c r="A22" s="49" t="s">
        <v>37</v>
      </c>
      <c r="B22" s="43"/>
      <c r="C22" s="43"/>
      <c r="D22" s="44"/>
      <c r="E22" s="43"/>
      <c r="F22" s="44"/>
      <c r="G22" s="43"/>
      <c r="H22" s="44"/>
      <c r="I22" s="43"/>
      <c r="J22" s="44"/>
      <c r="K22" s="43"/>
      <c r="L22" s="44"/>
      <c r="M22" s="40"/>
    </row>
    <row r="23" spans="1:47" s="18" customFormat="1" ht="54.75" customHeight="1">
      <c r="A23" s="99" t="s">
        <v>14</v>
      </c>
      <c r="B23" s="99"/>
      <c r="M23" s="40"/>
    </row>
    <row r="24" spans="1:47" s="18" customFormat="1" ht="54.75" customHeight="1">
      <c r="A24" s="100"/>
      <c r="B24" s="100"/>
      <c r="C24" s="43"/>
      <c r="D24" s="44"/>
      <c r="E24" s="43"/>
      <c r="F24" s="44"/>
      <c r="G24" s="43"/>
      <c r="H24" s="44"/>
      <c r="I24" s="43"/>
      <c r="J24" s="44"/>
      <c r="K24" s="43"/>
      <c r="L24" s="44"/>
      <c r="M24" s="40"/>
    </row>
    <row r="25" spans="1:47" s="18" customFormat="1" ht="54.75" customHeight="1" thickBot="1">
      <c r="A25" s="21" t="s">
        <v>9</v>
      </c>
      <c r="B25" s="88" t="s">
        <v>10</v>
      </c>
      <c r="C25" s="89"/>
      <c r="D25" s="89"/>
      <c r="E25" s="90"/>
      <c r="F25" s="88" t="s">
        <v>11</v>
      </c>
      <c r="G25" s="89"/>
      <c r="H25" s="89"/>
      <c r="I25" s="89"/>
      <c r="J25" s="89"/>
      <c r="K25" s="89"/>
      <c r="L25" s="90"/>
      <c r="M25" s="40"/>
    </row>
    <row r="26" spans="1:47" s="18" customFormat="1" ht="54.75" customHeight="1" thickTop="1">
      <c r="A26" s="104" t="s">
        <v>12</v>
      </c>
      <c r="B26" s="91" t="s">
        <v>17</v>
      </c>
      <c r="C26" s="92"/>
      <c r="D26" s="92"/>
      <c r="E26" s="93"/>
      <c r="F26" s="22" t="s">
        <v>18</v>
      </c>
      <c r="G26" s="23"/>
      <c r="H26" s="24"/>
      <c r="I26" s="25"/>
      <c r="J26" s="25"/>
      <c r="K26" s="25"/>
      <c r="L26" s="26" t="s">
        <v>19</v>
      </c>
      <c r="M26" s="40"/>
    </row>
    <row r="27" spans="1:47" s="18" customFormat="1" ht="54.75" customHeight="1">
      <c r="A27" s="98"/>
      <c r="B27" s="94"/>
      <c r="C27" s="95"/>
      <c r="D27" s="95"/>
      <c r="E27" s="96"/>
      <c r="F27" s="22" t="s">
        <v>20</v>
      </c>
      <c r="G27" s="23"/>
      <c r="H27" s="24"/>
      <c r="I27" s="25"/>
      <c r="J27" s="25"/>
      <c r="K27" s="25"/>
      <c r="L27" s="26"/>
      <c r="M27" s="19"/>
    </row>
    <row r="28" spans="1:47" s="16" customFormat="1" ht="52.5" customHeight="1">
      <c r="A28" s="97" t="s">
        <v>13</v>
      </c>
      <c r="B28" s="101" t="s">
        <v>27</v>
      </c>
      <c r="C28" s="102"/>
      <c r="D28" s="102"/>
      <c r="E28" s="103"/>
      <c r="F28" s="29" t="s">
        <v>28</v>
      </c>
      <c r="G28" s="30"/>
      <c r="H28" s="31"/>
      <c r="I28" s="32"/>
      <c r="J28" s="32"/>
      <c r="K28" s="32"/>
      <c r="L28" s="33"/>
      <c r="M28" s="17"/>
      <c r="N28" s="20"/>
      <c r="O28" s="20"/>
    </row>
    <row r="29" spans="1:47" s="16" customFormat="1" ht="52.5" customHeight="1">
      <c r="A29" s="98"/>
      <c r="B29" s="94"/>
      <c r="C29" s="95"/>
      <c r="D29" s="95"/>
      <c r="E29" s="96"/>
      <c r="F29" s="34" t="s">
        <v>29</v>
      </c>
      <c r="G29" s="35"/>
      <c r="H29" s="36"/>
      <c r="I29" s="37"/>
      <c r="J29" s="37"/>
      <c r="K29" s="37"/>
      <c r="L29" s="38" t="s">
        <v>30</v>
      </c>
      <c r="M29" s="17"/>
      <c r="N29" s="20"/>
      <c r="O29" s="20"/>
    </row>
    <row r="30" spans="1:47" s="16" customFormat="1" ht="30" customHeight="1">
      <c r="M30" s="17"/>
      <c r="N30" s="20"/>
      <c r="O30" s="20"/>
    </row>
    <row r="31" spans="1:47" s="16" customFormat="1" ht="52.5" customHeight="1">
      <c r="M31" s="17"/>
      <c r="N31" s="20"/>
      <c r="O31" s="20"/>
    </row>
    <row r="32" spans="1:47" s="16" customFormat="1" ht="52.5" customHeight="1">
      <c r="M32" s="17"/>
      <c r="N32" s="20"/>
      <c r="O32" s="20"/>
    </row>
    <row r="33" spans="1:227" s="16" customFormat="1" ht="52.5" customHeight="1">
      <c r="N33" s="17"/>
      <c r="O33" s="17"/>
      <c r="P33" s="17"/>
      <c r="Q33" s="17"/>
      <c r="R33" s="17"/>
      <c r="S33" s="20"/>
      <c r="T33" s="20"/>
    </row>
    <row r="34" spans="1:227" s="27" customFormat="1" ht="52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s="4" customFormat="1" ht="41.25" customHeight="1">
      <c r="R35" s="28"/>
      <c r="S35" s="28"/>
    </row>
    <row r="36" spans="1:227" s="4" customFormat="1" ht="41.25" customHeight="1">
      <c r="R36" s="28"/>
      <c r="S36" s="28"/>
    </row>
    <row r="37" spans="1:227" s="4" customFormat="1" ht="51" customHeight="1">
      <c r="A37"/>
      <c r="B37"/>
      <c r="C37"/>
      <c r="D37"/>
      <c r="E37"/>
      <c r="F37"/>
      <c r="G37"/>
      <c r="H37"/>
      <c r="I37"/>
      <c r="J37"/>
      <c r="K37"/>
      <c r="L37"/>
      <c r="R37" s="28"/>
      <c r="S37" s="28"/>
    </row>
    <row r="38" spans="1:227" ht="51" customHeight="1"/>
    <row r="39" spans="1:227" ht="51" customHeight="1"/>
    <row r="40" spans="1:227" ht="51" customHeight="1"/>
    <row r="41" spans="1:227" ht="48.75" customHeight="1"/>
    <row r="42" spans="1:227" ht="48.75" customHeight="1"/>
    <row r="43" spans="1:227" ht="48.75" customHeight="1"/>
  </sheetData>
  <mergeCells count="22">
    <mergeCell ref="A5:A9"/>
    <mergeCell ref="B25:E25"/>
    <mergeCell ref="F25:L25"/>
    <mergeCell ref="B26:E27"/>
    <mergeCell ref="A28:A29"/>
    <mergeCell ref="A23:B24"/>
    <mergeCell ref="B28:E29"/>
    <mergeCell ref="A26:A27"/>
    <mergeCell ref="M1:Q1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C9:D9"/>
    <mergeCell ref="I9:J9"/>
    <mergeCell ref="K9:L9"/>
  </mergeCells>
  <phoneticPr fontId="3"/>
  <pageMargins left="0.9055118110236221" right="0.51181102362204722" top="0.55118110236220474" bottom="0.55118110236220474" header="0.31496062992125984" footer="0.31496062992125984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オークランド</vt:lpstr>
      <vt:lpstr>オークランド!Print_Area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2026-05-19T08:19:00Z</cp:lastPrinted>
  <dcterms:created xsi:type="dcterms:W3CDTF">2016-09-14T11:06:20Z</dcterms:created>
  <dcterms:modified xsi:type="dcterms:W3CDTF">2026-07-28T04:22:17Z</dcterms:modified>
</cp:coreProperties>
</file>