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66769BE8-9967-4F17-8B9F-720837DA06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ハイフォン（ECU）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'ハイフォン（ECU）'!$A$1:$V$31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K14" i="1" l="1"/>
  <c r="AK15" i="1"/>
  <c r="AK16" i="1"/>
  <c r="B12" i="1"/>
  <c r="C12" i="1"/>
  <c r="D12" i="1" s="1"/>
  <c r="E12" i="1"/>
  <c r="F12" i="1" s="1"/>
  <c r="G12" i="1"/>
  <c r="H12" i="1" s="1"/>
  <c r="I12" i="1"/>
  <c r="J12" i="1" s="1"/>
  <c r="O12" i="1"/>
  <c r="P12" i="1" s="1"/>
  <c r="B13" i="1"/>
  <c r="C13" i="1"/>
  <c r="D13" i="1" s="1"/>
  <c r="E13" i="1"/>
  <c r="F13" i="1" s="1"/>
  <c r="G13" i="1"/>
  <c r="H13" i="1" s="1"/>
  <c r="I13" i="1"/>
  <c r="J13" i="1" s="1"/>
  <c r="O13" i="1"/>
  <c r="P13" i="1" s="1"/>
  <c r="B14" i="1"/>
  <c r="C14" i="1"/>
  <c r="D14" i="1" s="1"/>
  <c r="E14" i="1"/>
  <c r="F14" i="1" s="1"/>
  <c r="G14" i="1"/>
  <c r="H14" i="1" s="1"/>
  <c r="I14" i="1"/>
  <c r="J14" i="1" s="1"/>
  <c r="O14" i="1"/>
  <c r="P14" i="1" s="1"/>
  <c r="B15" i="1"/>
  <c r="C15" i="1"/>
  <c r="D15" i="1" s="1"/>
  <c r="E15" i="1"/>
  <c r="F15" i="1" s="1"/>
  <c r="G15" i="1"/>
  <c r="H15" i="1" s="1"/>
  <c r="I15" i="1"/>
  <c r="J15" i="1" s="1"/>
  <c r="O15" i="1"/>
  <c r="P15" i="1" s="1"/>
  <c r="B16" i="1"/>
  <c r="C16" i="1"/>
  <c r="D16" i="1" s="1"/>
  <c r="E16" i="1"/>
  <c r="F16" i="1" s="1"/>
  <c r="G16" i="1"/>
  <c r="H16" i="1" s="1"/>
  <c r="I16" i="1"/>
  <c r="J16" i="1" s="1"/>
  <c r="O16" i="1"/>
  <c r="P16" i="1" s="1"/>
  <c r="AK11" i="1"/>
  <c r="O11" i="1"/>
  <c r="P11" i="1" s="1"/>
  <c r="M11" i="1"/>
  <c r="N11" i="1" s="1"/>
  <c r="K11" i="1"/>
  <c r="L11" i="1" s="1"/>
  <c r="E11" i="1"/>
  <c r="F11" i="1" s="1"/>
  <c r="C11" i="1"/>
  <c r="D11" i="1" s="1"/>
  <c r="B11" i="1"/>
  <c r="AK10" i="1"/>
  <c r="O10" i="1"/>
  <c r="P10" i="1" s="1"/>
  <c r="I10" i="1"/>
  <c r="J10" i="1" s="1"/>
  <c r="G10" i="1"/>
  <c r="H10" i="1" s="1"/>
  <c r="E10" i="1"/>
  <c r="F10" i="1" s="1"/>
  <c r="C10" i="1"/>
  <c r="D10" i="1" s="1"/>
  <c r="B10" i="1"/>
  <c r="AK13" i="1"/>
  <c r="AK12" i="1"/>
  <c r="A14" i="1" l="1"/>
  <c r="A16" i="1"/>
  <c r="A13" i="1"/>
  <c r="A15" i="1"/>
  <c r="A12" i="1"/>
  <c r="A10" i="1"/>
  <c r="A11" i="1"/>
</calcChain>
</file>

<file path=xl/sharedStrings.xml><?xml version="1.0" encoding="utf-8"?>
<sst xmlns="http://schemas.openxmlformats.org/spreadsheetml/2006/main" count="110" uniqueCount="60">
  <si>
    <t xml:space="preserve">UPDATED :  </t>
    <phoneticPr fontId="15"/>
  </si>
  <si>
    <t>From Tokyo / Yokohama</t>
    <phoneticPr fontId="4"/>
  </si>
  <si>
    <t>VESSEL</t>
    <phoneticPr fontId="4"/>
  </si>
  <si>
    <t>VOY</t>
  </si>
  <si>
    <t>CFS CUT</t>
  </si>
  <si>
    <t>ETA</t>
  </si>
  <si>
    <t>ETD</t>
    <phoneticPr fontId="4"/>
  </si>
  <si>
    <t>TYO</t>
    <phoneticPr fontId="4"/>
  </si>
  <si>
    <t>YOK</t>
    <phoneticPr fontId="4"/>
  </si>
  <si>
    <t>HPH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</si>
  <si>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</si>
  <si>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7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</si>
  <si>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</si>
  <si>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7"/>
  </si>
  <si>
    <t>東京 CFS</t>
    <phoneticPr fontId="4"/>
  </si>
  <si>
    <t>㈱宇徳 東京フレートセンター
UTOC TFC H/W</t>
    <rPh sb="1" eb="3">
      <t>ウトク</t>
    </rPh>
    <rPh sb="4" eb="6">
      <t>トウキョウ</t>
    </rPh>
    <phoneticPr fontId="27"/>
  </si>
  <si>
    <r>
      <t>品川区八潮2-8-1</t>
    </r>
    <r>
      <rPr>
        <sz val="22"/>
        <color theme="1"/>
        <rFont val="Meiryo UI"/>
        <family val="3"/>
        <charset val="128"/>
      </rPr>
      <t xml:space="preserve">    </t>
    </r>
    <phoneticPr fontId="15"/>
  </si>
  <si>
    <t>NACCS: 1FWC7</t>
    <phoneticPr fontId="4"/>
  </si>
  <si>
    <t>TEL : 03-3790-1241   FAX : 03-3790-0803</t>
    <phoneticPr fontId="4"/>
  </si>
  <si>
    <t>　　　　　　HAIPHONG SCHEDULE - 関東　　</t>
    <rPh sb="26" eb="28">
      <t>カントウ</t>
    </rPh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</si>
  <si>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</si>
  <si>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E</t>
    <phoneticPr fontId="3"/>
  </si>
  <si>
    <t>TYO</t>
    <phoneticPr fontId="4"/>
  </si>
  <si>
    <t>TYO</t>
    <phoneticPr fontId="4"/>
  </si>
  <si>
    <t>横浜市中区本牧埠頭9-1　</t>
    <phoneticPr fontId="3"/>
  </si>
  <si>
    <t>TEL：045-264-7011 FAX：045-264-8036</t>
    <phoneticPr fontId="3"/>
  </si>
  <si>
    <t>NACCS：2EWT8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</si>
  <si>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 CFS DHA</t>
    </r>
    <phoneticPr fontId="3"/>
  </si>
  <si>
    <t>横浜 CFS</t>
    <phoneticPr fontId="4"/>
  </si>
  <si>
    <t>YOK</t>
    <phoneticPr fontId="3"/>
  </si>
  <si>
    <t>-</t>
    <phoneticPr fontId="3"/>
  </si>
  <si>
    <t>ETA</t>
    <phoneticPr fontId="4"/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</si>
  <si>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</si>
  <si>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</si>
  <si>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</si>
  <si>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</si>
  <si>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</si>
  <si>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</si>
  <si>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10～11 DAYS</t>
    <phoneticPr fontId="4"/>
  </si>
  <si>
    <t>０DAYS</t>
    <phoneticPr fontId="3"/>
  </si>
  <si>
    <t>PEARL RIVER BRIDGE</t>
  </si>
  <si>
    <t>SWAN RIVER BRIDGE</t>
  </si>
  <si>
    <t>SMOOTH WIND</t>
  </si>
  <si>
    <t>-</t>
  </si>
  <si>
    <t>WAN HAI 295</t>
  </si>
  <si>
    <t>WHL</t>
  </si>
  <si>
    <t>水</t>
  </si>
  <si>
    <t>ONE</t>
  </si>
  <si>
    <t>129S</t>
  </si>
  <si>
    <t>旧</t>
    <rPh sb="0" eb="1">
      <t>キュウ</t>
    </rPh>
    <phoneticPr fontId="3"/>
  </si>
  <si>
    <t>最終</t>
    <rPh sb="0" eb="2">
      <t>サイシュウ</t>
    </rPh>
    <phoneticPr fontId="3"/>
  </si>
  <si>
    <t>金-土</t>
  </si>
  <si>
    <t>A列に入っている本船名の関数はCUT日前倒しの判定</t>
    <rPh sb="1" eb="2">
      <t>レツ</t>
    </rPh>
    <rPh sb="3" eb="4">
      <t>ハイ</t>
    </rPh>
    <rPh sb="8" eb="10">
      <t>ホンセン</t>
    </rPh>
    <rPh sb="10" eb="11">
      <t>メイ</t>
    </rPh>
    <rPh sb="12" eb="14">
      <t>カンスウ</t>
    </rPh>
    <rPh sb="18" eb="19">
      <t>ビ</t>
    </rPh>
    <rPh sb="19" eb="21">
      <t>マエダオ</t>
    </rPh>
    <rPh sb="23" eb="25">
      <t>ハンテイ</t>
    </rPh>
    <phoneticPr fontId="4"/>
  </si>
  <si>
    <t>233S</t>
  </si>
  <si>
    <t>022S</t>
  </si>
  <si>
    <t>130S</t>
  </si>
  <si>
    <t>234S</t>
  </si>
  <si>
    <t>023S</t>
  </si>
  <si>
    <t>WAN HAI 358</t>
  </si>
  <si>
    <t>S032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</si>
</sst>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\/d"/>
    <numFmt numFmtId="180" formatCode="mm\-dd"/>
  </numFmts>
  <fonts count="4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name val="Meiryo UI"/>
      <family val="3"/>
      <charset val="128"/>
    </font>
    <font>
      <sz val="11"/>
      <color theme="1"/>
      <name val="Meiryo UI"/>
      <family val="3"/>
      <charset val="128"/>
    </font>
    <font>
      <b/>
      <i/>
      <sz val="11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b/>
      <sz val="22"/>
      <color rgb="FFFF0000"/>
      <name val="Meiryo UI"/>
      <family val="3"/>
      <charset val="128"/>
    </font>
    <font>
      <sz val="11"/>
      <name val="Calibri"/>
      <family val="2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Meiryo UI"/>
      <family val="3"/>
      <charset val="128"/>
    </font>
    <font>
      <sz val="48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4">
    <xf numFmtId="0" fontId="0" fillId="0" borderId="0">
      <alignment vertical="center"/>
    </xf>
    <xf numFmtId="0" fontId="1" fillId="0" borderId="0"/>
    <xf numFmtId="0" fontId="1" fillId="0" borderId="0"/>
    <xf numFmtId="0" fontId="31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1" fillId="0" borderId="0">
      <alignment vertical="center"/>
    </xf>
    <xf numFmtId="0" fontId="31" fillId="0" borderId="0">
      <alignment vertical="center"/>
    </xf>
    <xf numFmtId="0" fontId="25" fillId="0" borderId="0">
      <alignment vertical="center"/>
    </xf>
    <xf numFmtId="180" fontId="34" fillId="0" borderId="0"/>
    <xf numFmtId="0" fontId="34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31" fillId="0" borderId="0" applyNumberFormat="0" applyFill="0" applyBorder="0" applyProtection="0">
      <alignment vertical="center"/>
    </xf>
    <xf numFmtId="0" fontId="45" fillId="0" borderId="0"/>
    <xf numFmtId="0" fontId="45" fillId="0" borderId="0">
      <alignment vertical="center"/>
    </xf>
    <xf numFmtId="0" fontId="45" fillId="0" borderId="0"/>
    <xf numFmtId="0" fontId="34" fillId="0" borderId="0"/>
    <xf numFmtId="0" fontId="34" fillId="0" borderId="0"/>
  </cellStyleXfs>
  <cellXfs count="16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9" fillId="0" borderId="0" xfId="1" applyFont="1" applyBorder="1" applyAlignment="1">
      <alignment vertical="center"/>
    </xf>
    <xf numFmtId="0" fontId="25" fillId="0" borderId="0" xfId="1" applyFont="1" applyBorder="1" applyAlignment="1">
      <alignment vertical="center"/>
    </xf>
    <xf numFmtId="0" fontId="26" fillId="0" borderId="0" xfId="1" applyFont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9" fillId="0" borderId="12" xfId="1" applyFont="1" applyBorder="1" applyAlignment="1">
      <alignment horizontal="left" vertical="center"/>
    </xf>
    <xf numFmtId="0" fontId="29" fillId="0" borderId="13" xfId="1" applyFont="1" applyBorder="1" applyAlignment="1">
      <alignment horizontal="left" vertical="center"/>
    </xf>
    <xf numFmtId="0" fontId="29" fillId="0" borderId="13" xfId="1" applyFont="1" applyBorder="1" applyAlignment="1">
      <alignment vertical="center"/>
    </xf>
    <xf numFmtId="0" fontId="9" fillId="0" borderId="13" xfId="1" applyFont="1" applyBorder="1" applyAlignment="1"/>
    <xf numFmtId="0" fontId="9" fillId="0" borderId="13" xfId="1" applyFont="1" applyBorder="1" applyAlignment="1">
      <alignment vertical="center"/>
    </xf>
    <xf numFmtId="0" fontId="30" fillId="0" borderId="14" xfId="1" applyFont="1" applyBorder="1" applyAlignment="1">
      <alignment horizontal="right" vertical="center"/>
    </xf>
    <xf numFmtId="0" fontId="29" fillId="0" borderId="3" xfId="1" applyFont="1" applyBorder="1" applyAlignment="1">
      <alignment horizontal="left" vertical="center"/>
    </xf>
    <xf numFmtId="0" fontId="29" fillId="0" borderId="5" xfId="1" applyFont="1" applyBorder="1" applyAlignment="1">
      <alignment horizontal="left" vertical="center"/>
    </xf>
    <xf numFmtId="0" fontId="29" fillId="0" borderId="5" xfId="1" applyFont="1" applyBorder="1" applyAlignment="1">
      <alignment vertical="center"/>
    </xf>
    <xf numFmtId="0" fontId="9" fillId="0" borderId="5" xfId="1" applyFont="1" applyBorder="1" applyAlignment="1"/>
    <xf numFmtId="0" fontId="9" fillId="0" borderId="5" xfId="1" applyFont="1" applyBorder="1" applyAlignment="1">
      <alignment vertical="center"/>
    </xf>
    <xf numFmtId="0" fontId="30" fillId="0" borderId="4" xfId="1" applyFont="1" applyBorder="1" applyAlignment="1">
      <alignment horizontal="right" vertical="center"/>
    </xf>
    <xf numFmtId="0" fontId="14" fillId="0" borderId="0" xfId="1" applyFont="1" applyBorder="1" applyAlignment="1">
      <alignment horizontal="left" vertical="center"/>
    </xf>
    <xf numFmtId="14" fontId="19" fillId="0" borderId="0" xfId="1" applyNumberFormat="1" applyFont="1" applyFill="1" applyAlignment="1"/>
    <xf numFmtId="0" fontId="9" fillId="0" borderId="0" xfId="2" applyFont="1" applyBorder="1" applyAlignment="1">
      <alignment horizontal="center" vertical="center"/>
    </xf>
    <xf numFmtId="0" fontId="32" fillId="0" borderId="0" xfId="0" applyFont="1">
      <alignment vertical="center"/>
    </xf>
    <xf numFmtId="0" fontId="29" fillId="0" borderId="1" xfId="1" applyFont="1" applyFill="1" applyBorder="1" applyAlignment="1">
      <alignment horizontal="left" vertical="center"/>
    </xf>
    <xf numFmtId="0" fontId="0" fillId="0" borderId="6" xfId="0" applyBorder="1">
      <alignment vertical="center"/>
    </xf>
    <xf numFmtId="0" fontId="29" fillId="0" borderId="3" xfId="1" applyFont="1" applyFill="1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21" fillId="3" borderId="24" xfId="1" applyNumberFormat="1" applyFont="1" applyFill="1" applyBorder="1" applyAlignment="1">
      <alignment vertical="center"/>
    </xf>
    <xf numFmtId="179" fontId="24" fillId="0" borderId="17" xfId="9" applyNumberFormat="1" applyFont="1" applyFill="1" applyBorder="1" applyAlignment="1">
      <alignment horizontal="center" vertical="center"/>
    </xf>
    <xf numFmtId="178" fontId="24" fillId="0" borderId="17" xfId="1" applyNumberFormat="1" applyFont="1" applyBorder="1" applyAlignment="1">
      <alignment horizontal="center" vertical="center"/>
    </xf>
    <xf numFmtId="0" fontId="24" fillId="0" borderId="17" xfId="1" applyFont="1" applyBorder="1" applyAlignment="1">
      <alignment horizontal="center" vertical="center"/>
    </xf>
    <xf numFmtId="0" fontId="24" fillId="0" borderId="22" xfId="1" applyFont="1" applyBorder="1" applyAlignment="1">
      <alignment horizontal="center" vertical="center"/>
    </xf>
    <xf numFmtId="178" fontId="24" fillId="0" borderId="27" xfId="1" applyNumberFormat="1" applyFont="1" applyBorder="1" applyAlignment="1">
      <alignment horizontal="center" vertical="center"/>
    </xf>
    <xf numFmtId="0" fontId="24" fillId="0" borderId="27" xfId="1" applyFont="1" applyBorder="1" applyAlignment="1">
      <alignment horizontal="center" vertical="center"/>
    </xf>
    <xf numFmtId="0" fontId="24" fillId="0" borderId="28" xfId="1" applyFont="1" applyBorder="1" applyAlignment="1">
      <alignment horizontal="center"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1" applyFont="1" applyAlignment="1">
      <alignment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40" fillId="0" borderId="0" xfId="0" applyFont="1">
      <alignment vertical="center"/>
    </xf>
    <xf numFmtId="0" fontId="41" fillId="0" borderId="0" xfId="1" applyFont="1" applyFill="1" applyBorder="1" applyAlignment="1">
      <alignment horizontal="center" vertical="center" wrapText="1"/>
    </xf>
    <xf numFmtId="0" fontId="42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43" fillId="0" borderId="0" xfId="1" applyFont="1" applyFill="1" applyBorder="1" applyAlignment="1">
      <alignment horizontal="right" vertical="center"/>
    </xf>
    <xf numFmtId="0" fontId="44" fillId="0" borderId="0" xfId="0" applyFont="1" applyAlignment="1">
      <alignment vertical="center"/>
    </xf>
    <xf numFmtId="178" fontId="24" fillId="0" borderId="21" xfId="1" applyNumberFormat="1" applyFont="1" applyBorder="1" applyAlignment="1">
      <alignment horizontal="left" vertical="center"/>
    </xf>
    <xf numFmtId="178" fontId="24" fillId="0" borderId="26" xfId="1" applyNumberFormat="1" applyFont="1" applyBorder="1" applyAlignment="1">
      <alignment horizontal="left" vertical="center"/>
    </xf>
    <xf numFmtId="0" fontId="9" fillId="0" borderId="35" xfId="22" applyFont="1" applyBorder="1" applyAlignment="1">
      <alignment horizontal="left" vertical="center"/>
    </xf>
    <xf numFmtId="0" fontId="13" fillId="0" borderId="0" xfId="1" applyFont="1" applyAlignment="1">
      <alignment vertical="center"/>
    </xf>
    <xf numFmtId="0" fontId="9" fillId="4" borderId="24" xfId="13" applyFont="1" applyFill="1" applyBorder="1" applyAlignment="1">
      <alignment horizontal="left" vertical="center" wrapText="1"/>
    </xf>
    <xf numFmtId="0" fontId="9" fillId="0" borderId="36" xfId="22" applyFont="1" applyBorder="1" applyAlignment="1">
      <alignment horizontal="left" vertical="center"/>
    </xf>
    <xf numFmtId="0" fontId="9" fillId="0" borderId="0" xfId="1" applyFont="1" applyBorder="1" applyAlignment="1"/>
    <xf numFmtId="0" fontId="9" fillId="0" borderId="0" xfId="13" applyFont="1" applyBorder="1" applyAlignment="1">
      <alignment horizontal="center" vertical="center"/>
    </xf>
    <xf numFmtId="0" fontId="41" fillId="0" borderId="37" xfId="1" applyFont="1" applyBorder="1" applyAlignment="1">
      <alignment vertical="center"/>
    </xf>
    <xf numFmtId="0" fontId="47" fillId="0" borderId="37" xfId="1" applyFont="1" applyBorder="1" applyAlignment="1">
      <alignment vertical="center"/>
    </xf>
    <xf numFmtId="0" fontId="47" fillId="0" borderId="38" xfId="1" applyFont="1" applyBorder="1" applyAlignment="1">
      <alignment vertical="center"/>
    </xf>
    <xf numFmtId="0" fontId="47" fillId="0" borderId="0" xfId="1" applyFont="1" applyAlignment="1">
      <alignment vertical="center"/>
    </xf>
    <xf numFmtId="0" fontId="9" fillId="0" borderId="17" xfId="13" applyFont="1" applyBorder="1" applyAlignment="1">
      <alignment horizontal="left" vertical="center" wrapText="1"/>
    </xf>
    <xf numFmtId="178" fontId="28" fillId="0" borderId="17" xfId="1" applyNumberFormat="1" applyFont="1" applyBorder="1" applyAlignment="1">
      <alignment horizontal="center" vertical="center"/>
    </xf>
    <xf numFmtId="0" fontId="28" fillId="0" borderId="17" xfId="1" applyFont="1" applyBorder="1" applyAlignment="1">
      <alignment horizontal="center" vertical="center"/>
    </xf>
    <xf numFmtId="178" fontId="9" fillId="0" borderId="17" xfId="13" applyNumberFormat="1" applyFont="1" applyBorder="1" applyAlignment="1">
      <alignment horizontal="center" vertical="center"/>
    </xf>
    <xf numFmtId="0" fontId="9" fillId="4" borderId="17" xfId="13" applyFont="1" applyFill="1" applyBorder="1" applyAlignment="1">
      <alignment horizontal="center" vertical="center"/>
    </xf>
    <xf numFmtId="0" fontId="9" fillId="0" borderId="17" xfId="13" applyFont="1" applyBorder="1" applyAlignment="1">
      <alignment horizontal="center" vertical="center"/>
    </xf>
    <xf numFmtId="0" fontId="9" fillId="0" borderId="35" xfId="13" applyFont="1" applyBorder="1" applyAlignment="1">
      <alignment horizontal="left" vertical="center"/>
    </xf>
    <xf numFmtId="178" fontId="9" fillId="0" borderId="35" xfId="13" applyNumberFormat="1" applyFont="1" applyBorder="1" applyAlignment="1">
      <alignment horizontal="center" vertical="center"/>
    </xf>
    <xf numFmtId="0" fontId="9" fillId="0" borderId="17" xfId="13" applyFont="1" applyBorder="1" applyAlignment="1">
      <alignment horizontal="left" vertical="center" wrapText="1"/>
    </xf>
    <xf numFmtId="178" fontId="9" fillId="4" borderId="17" xfId="13" quotePrefix="1" applyNumberFormat="1" applyFont="1" applyFill="1" applyBorder="1" applyAlignment="1">
      <alignment horizontal="center" vertical="center"/>
    </xf>
    <xf numFmtId="178" fontId="46" fillId="4" borderId="17" xfId="13" applyNumberFormat="1" applyFont="1" applyFill="1" applyBorder="1" applyAlignment="1">
      <alignment horizontal="center" vertical="center"/>
    </xf>
    <xf numFmtId="0" fontId="20" fillId="3" borderId="19" xfId="1" applyNumberFormat="1" applyFont="1" applyFill="1" applyBorder="1" applyAlignment="1">
      <alignment horizontal="center" vertical="center"/>
    </xf>
    <xf numFmtId="0" fontId="21" fillId="3" borderId="29" xfId="1" applyNumberFormat="1" applyFont="1" applyFill="1" applyBorder="1" applyAlignment="1">
      <alignment horizontal="center" vertical="center"/>
    </xf>
    <xf numFmtId="0" fontId="21" fillId="3" borderId="30" xfId="1" applyNumberFormat="1" applyFont="1" applyFill="1" applyBorder="1" applyAlignment="1">
      <alignment horizontal="center" vertical="center"/>
    </xf>
    <xf numFmtId="0" fontId="21" fillId="3" borderId="31" xfId="1" applyNumberFormat="1" applyFont="1" applyFill="1" applyBorder="1" applyAlignment="1">
      <alignment horizontal="center" vertical="center"/>
    </xf>
    <xf numFmtId="0" fontId="21" fillId="3" borderId="32" xfId="1" applyNumberFormat="1" applyFont="1" applyFill="1" applyBorder="1" applyAlignment="1">
      <alignment horizontal="center" vertical="center"/>
    </xf>
    <xf numFmtId="0" fontId="21" fillId="3" borderId="33" xfId="1" applyNumberFormat="1" applyFont="1" applyFill="1" applyBorder="1" applyAlignment="1">
      <alignment horizontal="center" vertical="center"/>
    </xf>
    <xf numFmtId="0" fontId="21" fillId="3" borderId="34" xfId="1" applyNumberFormat="1" applyFont="1" applyFill="1" applyBorder="1" applyAlignment="1">
      <alignment horizontal="center" vertical="center"/>
    </xf>
    <xf numFmtId="177" fontId="14" fillId="3" borderId="29" xfId="1" applyNumberFormat="1" applyFont="1" applyFill="1" applyBorder="1" applyAlignment="1">
      <alignment horizontal="center" vertical="center"/>
    </xf>
    <xf numFmtId="177" fontId="14" fillId="3" borderId="30" xfId="1" applyNumberFormat="1" applyFont="1" applyFill="1" applyBorder="1" applyAlignment="1">
      <alignment horizontal="center" vertical="center"/>
    </xf>
    <xf numFmtId="0" fontId="28" fillId="0" borderId="16" xfId="1" applyFont="1" applyBorder="1" applyAlignment="1">
      <alignment horizontal="center" vertical="center" wrapText="1"/>
    </xf>
    <xf numFmtId="0" fontId="28" fillId="0" borderId="15" xfId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0" fillId="0" borderId="6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6" fillId="2" borderId="0" xfId="1" applyFont="1" applyFill="1" applyAlignment="1">
      <alignment horizontal="center" vertical="center" wrapText="1"/>
    </xf>
    <xf numFmtId="176" fontId="14" fillId="0" borderId="0" xfId="1" applyNumberFormat="1" applyFont="1" applyFill="1" applyBorder="1" applyAlignment="1">
      <alignment horizontal="center" vertical="center"/>
    </xf>
    <xf numFmtId="0" fontId="20" fillId="3" borderId="18" xfId="1" applyNumberFormat="1" applyFont="1" applyFill="1" applyBorder="1" applyAlignment="1">
      <alignment horizontal="center" vertical="center" wrapText="1"/>
    </xf>
    <xf numFmtId="0" fontId="20" fillId="3" borderId="21" xfId="1" applyNumberFormat="1" applyFont="1" applyFill="1" applyBorder="1" applyAlignment="1">
      <alignment horizontal="center" vertical="center" wrapText="1"/>
    </xf>
    <xf numFmtId="0" fontId="20" fillId="3" borderId="23" xfId="1" applyNumberFormat="1" applyFont="1" applyFill="1" applyBorder="1" applyAlignment="1">
      <alignment horizontal="center" vertical="center" wrapText="1"/>
    </xf>
    <xf numFmtId="0" fontId="20" fillId="3" borderId="17" xfId="1" applyNumberFormat="1" applyFont="1" applyFill="1" applyBorder="1" applyAlignment="1">
      <alignment horizontal="center" vertical="center"/>
    </xf>
    <xf numFmtId="0" fontId="20" fillId="3" borderId="24" xfId="1" applyNumberFormat="1" applyFont="1" applyFill="1" applyBorder="1" applyAlignment="1">
      <alignment horizontal="center" vertical="center"/>
    </xf>
    <xf numFmtId="0" fontId="20" fillId="3" borderId="19" xfId="1" applyFont="1" applyFill="1" applyBorder="1" applyAlignment="1">
      <alignment horizontal="center" vertical="center"/>
    </xf>
    <xf numFmtId="0" fontId="20" fillId="3" borderId="20" xfId="1" applyFont="1" applyFill="1" applyBorder="1" applyAlignment="1">
      <alignment horizontal="center" vertical="center"/>
    </xf>
    <xf numFmtId="0" fontId="21" fillId="3" borderId="17" xfId="1" applyNumberFormat="1" applyFont="1" applyFill="1" applyBorder="1" applyAlignment="1">
      <alignment horizontal="center" vertical="center"/>
    </xf>
    <xf numFmtId="0" fontId="22" fillId="3" borderId="17" xfId="1" applyFont="1" applyFill="1" applyBorder="1" applyAlignment="1">
      <alignment horizontal="center" vertical="center" wrapText="1"/>
    </xf>
    <xf numFmtId="0" fontId="22" fillId="3" borderId="22" xfId="1" applyFont="1" applyFill="1" applyBorder="1" applyAlignment="1">
      <alignment horizontal="center" vertical="center" wrapText="1"/>
    </xf>
    <xf numFmtId="177" fontId="14" fillId="3" borderId="24" xfId="1" applyNumberFormat="1" applyFont="1" applyFill="1" applyBorder="1" applyAlignment="1">
      <alignment horizontal="center" vertical="center"/>
    </xf>
    <xf numFmtId="0" fontId="23" fillId="3" borderId="24" xfId="1" applyFont="1" applyFill="1" applyBorder="1" applyAlignment="1">
      <alignment horizontal="center" vertical="center"/>
    </xf>
    <xf numFmtId="0" fontId="23" fillId="3" borderId="25" xfId="1" applyFont="1" applyFill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8" fillId="0" borderId="11" xfId="1" applyFont="1" applyBorder="1" applyAlignment="1">
      <alignment horizontal="center" vertical="center"/>
    </xf>
    <xf numFmtId="0" fontId="29" fillId="0" borderId="12" xfId="1" applyFont="1" applyBorder="1" applyAlignment="1">
      <alignment horizontal="center" vertical="center" wrapText="1"/>
    </xf>
    <xf numFmtId="0" fontId="29" fillId="0" borderId="13" xfId="1" applyFont="1" applyBorder="1" applyAlignment="1">
      <alignment horizontal="center" vertical="center" wrapText="1"/>
    </xf>
    <xf numFmtId="0" fontId="29" fillId="0" borderId="14" xfId="1" applyFont="1" applyBorder="1" applyAlignment="1">
      <alignment horizontal="center" vertical="center" wrapText="1"/>
    </xf>
    <xf numFmtId="0" fontId="29" fillId="0" borderId="3" xfId="1" applyFont="1" applyBorder="1" applyAlignment="1">
      <alignment horizontal="center" vertical="center" wrapText="1"/>
    </xf>
    <xf numFmtId="0" fontId="29" fillId="0" borderId="5" xfId="1" applyFont="1" applyBorder="1" applyAlignment="1">
      <alignment horizontal="center" vertical="center" wrapText="1"/>
    </xf>
    <xf numFmtId="0" fontId="29" fillId="0" borderId="4" xfId="1" applyFont="1" applyBorder="1" applyAlignment="1">
      <alignment horizontal="center" vertical="center" wrapText="1"/>
    </xf>
    <xf numFmtId="178" fontId="24" fillId="0" borderId="0" xfId="1" applyNumberFormat="1" applyFont="1" applyBorder="1" applyAlignment="1">
      <alignment horizontal="left" vertical="center"/>
    </xf>
    <xf numFmtId="178" fontId="24" fillId="0" borderId="0" xfId="1" applyNumberFormat="1" applyFont="1" applyBorder="1" applyAlignment="1">
      <alignment horizontal="center" vertical="center"/>
    </xf>
    <xf numFmtId="0" fontId="24" fillId="0" borderId="0" xfId="1" applyFont="1" applyBorder="1" applyAlignment="1">
      <alignment horizontal="center" vertical="center"/>
    </xf>
    <xf numFmtId="0" fontId="9" fillId="0" borderId="0" xfId="13" applyFont="1" applyBorder="1" applyAlignment="1">
      <alignment horizontal="left" vertical="center" wrapText="1"/>
    </xf>
    <xf numFmtId="178" fontId="9" fillId="0" borderId="0" xfId="13" applyNumberFormat="1" applyFont="1" applyBorder="1" applyAlignment="1">
      <alignment horizontal="center" vertical="center"/>
    </xf>
    <xf numFmtId="178" fontId="9" fillId="0" borderId="0" xfId="13" quotePrefix="1" applyNumberFormat="1" applyFont="1" applyBorder="1" applyAlignment="1">
      <alignment horizontal="center" vertical="center"/>
    </xf>
    <xf numFmtId="0" fontId="9" fillId="0" borderId="0" xfId="22" applyFont="1" applyBorder="1" applyAlignment="1">
      <alignment horizontal="left" vertical="center"/>
    </xf>
    <xf numFmtId="0" fontId="9" fillId="4" borderId="17" xfId="13" applyFont="1" applyFill="1" applyBorder="1" applyAlignment="1">
      <alignment horizontal="left" vertical="center" wrapText="1"/>
    </xf>
    <xf numFmtId="0" fontId="9" fillId="4" borderId="17" xfId="13" applyFont="1" applyFill="1" applyBorder="1" applyAlignment="1">
      <alignment horizontal="center" vertical="center"/>
    </xf>
    <xf numFmtId="0" fontId="9" fillId="0" borderId="17" xfId="13" applyFont="1" applyBorder="1" applyAlignment="1">
      <alignment horizontal="center" vertical="center"/>
    </xf>
    <xf numFmtId="178" fontId="9" fillId="4" borderId="17" xfId="13" applyNumberFormat="1" applyFont="1" applyFill="1" applyBorder="1" applyAlignment="1">
      <alignment horizontal="center" vertical="center"/>
    </xf>
    <xf numFmtId="178" fontId="9" fillId="0" borderId="17" xfId="13" applyNumberFormat="1" applyFont="1" applyBorder="1" applyAlignment="1">
      <alignment horizontal="center" vertical="center"/>
    </xf>
    <xf numFmtId="0" fontId="9" fillId="0" borderId="17" xfId="13" applyFont="1" applyBorder="1" applyAlignment="1">
      <alignment horizontal="left" vertical="center" wrapText="1"/>
    </xf>
    <xf numFmtId="178" fontId="9" fillId="4" borderId="35" xfId="13" applyNumberFormat="1" applyFont="1" applyFill="1" applyBorder="1" applyAlignment="1">
      <alignment horizontal="center" vertical="center"/>
    </xf>
    <xf numFmtId="178" fontId="9" fillId="0" borderId="17" xfId="13" quotePrefix="1" applyNumberFormat="1" applyFont="1" applyBorder="1" applyAlignment="1">
      <alignment horizontal="center" vertical="center"/>
    </xf>
    <xf numFmtId="0" fontId="9" fillId="0" borderId="35" xfId="13" applyFont="1" applyBorder="1" applyAlignment="1">
      <alignment horizontal="center" vertical="center"/>
    </xf>
    <xf numFmtId="0" fontId="9" fillId="4" borderId="17" xfId="13" applyFont="1" applyFill="1" applyBorder="1" applyAlignment="1">
      <alignment horizontal="center" vertical="center"/>
    </xf>
    <xf numFmtId="0" fontId="9" fillId="0" borderId="17" xfId="13" applyFont="1" applyBorder="1" applyAlignment="1">
      <alignment horizontal="center" vertical="center"/>
    </xf>
    <xf numFmtId="0" fontId="9" fillId="0" borderId="35" xfId="13" applyFont="1" applyBorder="1" applyAlignment="1">
      <alignment horizontal="center" vertical="center"/>
    </xf>
    <xf numFmtId="0" fontId="9" fillId="4" borderId="17" xfId="13" applyFont="1" applyFill="1" applyBorder="1" applyAlignment="1">
      <alignment horizontal="left" vertical="center" wrapText="1"/>
    </xf>
    <xf numFmtId="0" fontId="9" fillId="4" borderId="17" xfId="13" applyFont="1" applyFill="1" applyBorder="1" applyAlignment="1">
      <alignment horizontal="center" vertical="center"/>
    </xf>
    <xf numFmtId="0" fontId="9" fillId="0" borderId="17" xfId="13" applyFont="1" applyBorder="1" applyAlignment="1">
      <alignment horizontal="center" vertical="center"/>
    </xf>
    <xf numFmtId="0" fontId="9" fillId="0" borderId="35" xfId="13" applyFont="1" applyBorder="1" applyAlignment="1">
      <alignment horizontal="left" vertical="center"/>
    </xf>
    <xf numFmtId="178" fontId="9" fillId="0" borderId="35" xfId="13" applyNumberFormat="1" applyFont="1" applyBorder="1" applyAlignment="1">
      <alignment horizontal="center" vertical="center"/>
    </xf>
    <xf numFmtId="178" fontId="9" fillId="4" borderId="17" xfId="13" applyNumberFormat="1" applyFont="1" applyFill="1" applyBorder="1" applyAlignment="1">
      <alignment horizontal="center" vertical="center"/>
    </xf>
    <xf numFmtId="178" fontId="9" fillId="0" borderId="17" xfId="13" applyNumberFormat="1" applyFont="1" applyBorder="1" applyAlignment="1">
      <alignment horizontal="center" vertical="center"/>
    </xf>
    <xf numFmtId="0" fontId="9" fillId="0" borderId="17" xfId="13" applyFont="1" applyBorder="1" applyAlignment="1">
      <alignment horizontal="left" vertical="center" wrapText="1"/>
    </xf>
    <xf numFmtId="178" fontId="9" fillId="0" borderId="35" xfId="13" quotePrefix="1" applyNumberFormat="1" applyFont="1" applyBorder="1" applyAlignment="1">
      <alignment horizontal="center" vertical="center"/>
    </xf>
    <xf numFmtId="178" fontId="9" fillId="4" borderId="17" xfId="13" quotePrefix="1" applyNumberFormat="1" applyFont="1" applyFill="1" applyBorder="1" applyAlignment="1">
      <alignment horizontal="center" vertical="center"/>
    </xf>
    <xf numFmtId="178" fontId="9" fillId="0" borderId="17" xfId="13" quotePrefix="1" applyNumberFormat="1" applyFont="1" applyBorder="1" applyAlignment="1">
      <alignment horizontal="center" vertical="center"/>
    </xf>
  </cellXfs>
  <cellStyles count="24">
    <cellStyle name="date_style" xfId="12" xr:uid="{00000000-0005-0000-0000-000000000000}"/>
    <cellStyle name="Normal_1" xfId="16" xr:uid="{00000000-0005-0000-0000-000001000000}"/>
    <cellStyle name="標準" xfId="0" builtinId="0"/>
    <cellStyle name="標準 10 2 2 3 2 2" xfId="20" xr:uid="{00000000-0005-0000-0000-000003000000}"/>
    <cellStyle name="標準 10 2 3" xfId="15" xr:uid="{00000000-0005-0000-0000-000004000000}"/>
    <cellStyle name="標準 10 2 3 2 2 2" xfId="14" xr:uid="{00000000-0005-0000-0000-000005000000}"/>
    <cellStyle name="標準 18 2" xfId="19" xr:uid="{00000000-0005-0000-0000-000006000000}"/>
    <cellStyle name="標準 2" xfId="1" xr:uid="{00000000-0005-0000-0000-000007000000}"/>
    <cellStyle name="標準 2 2" xfId="13" xr:uid="{00000000-0005-0000-0000-000008000000}"/>
    <cellStyle name="標準 2 3 3" xfId="22" xr:uid="{0AAAB886-4F89-459F-84B9-847DEEE6B875}"/>
    <cellStyle name="標準 29" xfId="23" xr:uid="{B5E5F562-AEB3-494C-A7C5-91BC624B6D0B}"/>
    <cellStyle name="標準 3" xfId="11" xr:uid="{00000000-0005-0000-0000-000009000000}"/>
    <cellStyle name="標準 3 13 2" xfId="17" xr:uid="{00000000-0005-0000-0000-00000A000000}"/>
    <cellStyle name="標準 3 2 9" xfId="18" xr:uid="{00000000-0005-0000-0000-00000B000000}"/>
    <cellStyle name="標準 34 2" xfId="21" xr:uid="{00000000-0005-0000-0000-00000C000000}"/>
    <cellStyle name="標準 9 2 2 2 2 2 2" xfId="3" xr:uid="{00000000-0005-0000-0000-00000D000000}"/>
    <cellStyle name="標準 9 2 2 2 2 2 2 2 2 2 2" xfId="10" xr:uid="{00000000-0005-0000-0000-00000E000000}"/>
    <cellStyle name="標準 9 2 2 2 2 2 2 2 2 2_7" xfId="9" xr:uid="{00000000-0005-0000-0000-00000F000000}"/>
    <cellStyle name="標準_Sheet1" xfId="2" xr:uid="{00000000-0005-0000-0000-000010000000}"/>
    <cellStyle name="콤마 [0]_HMMREQ~1" xfId="4" xr:uid="{00000000-0005-0000-0000-000011000000}"/>
    <cellStyle name="콤마_HMMREQ~1" xfId="5" xr:uid="{00000000-0005-0000-0000-000012000000}"/>
    <cellStyle name="통화 [0]_HMMREQ~1" xfId="6" xr:uid="{00000000-0005-0000-0000-000013000000}"/>
    <cellStyle name="통화_HMMREQ~1" xfId="7" xr:uid="{00000000-0005-0000-0000-000014000000}"/>
    <cellStyle name="표준_HMMREQ~1" xfId="8" xr:uid="{00000000-0005-0000-0000-000015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8</xdr:col>
      <xdr:colOff>61479</xdr:colOff>
      <xdr:row>1</xdr:row>
      <xdr:rowOff>238126</xdr:rowOff>
    </xdr:from>
    <xdr:ext cx="3238500" cy="167120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372542" y="1095376"/>
          <a:ext cx="3238500" cy="167120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2</xdr:row>
      <xdr:rowOff>18847</xdr:rowOff>
    </xdr:from>
    <xdr:to>
      <xdr:col>3</xdr:col>
      <xdr:colOff>190500</xdr:colOff>
      <xdr:row>3</xdr:row>
      <xdr:rowOff>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" y="1257097"/>
          <a:ext cx="7781924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Haiphong,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320386</xdr:colOff>
      <xdr:row>18</xdr:row>
      <xdr:rowOff>406976</xdr:rowOff>
    </xdr:from>
    <xdr:ext cx="6189517" cy="90283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20386" y="10555431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9:00~15:00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18</xdr:col>
      <xdr:colOff>1043420</xdr:colOff>
      <xdr:row>11</xdr:row>
      <xdr:rowOff>64943</xdr:rowOff>
    </xdr:from>
    <xdr:to>
      <xdr:col>21</xdr:col>
      <xdr:colOff>3377043</xdr:colOff>
      <xdr:row>28</xdr:row>
      <xdr:rowOff>508722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4212983" y="5922818"/>
          <a:ext cx="7262810" cy="965921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6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6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6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6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6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b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b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b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6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6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21</xdr:col>
      <xdr:colOff>1665852</xdr:colOff>
      <xdr:row>0</xdr:row>
      <xdr:rowOff>398695</xdr:rowOff>
    </xdr:from>
    <xdr:to>
      <xdr:col>21</xdr:col>
      <xdr:colOff>4727860</xdr:colOff>
      <xdr:row>6</xdr:row>
      <xdr:rowOff>357188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764602" y="398695"/>
          <a:ext cx="3062008" cy="3816118"/>
        </a:xfrm>
        <a:prstGeom prst="rect">
          <a:avLst/>
        </a:prstGeom>
      </xdr:spPr>
    </xdr:pic>
    <xdr:clientData/>
  </xdr:twoCellAnchor>
  <xdr:twoCellAnchor>
    <xdr:from>
      <xdr:col>16</xdr:col>
      <xdr:colOff>322551</xdr:colOff>
      <xdr:row>3</xdr:row>
      <xdr:rowOff>456765</xdr:rowOff>
    </xdr:from>
    <xdr:to>
      <xdr:col>20</xdr:col>
      <xdr:colOff>1381124</xdr:colOff>
      <xdr:row>9</xdr:row>
      <xdr:rowOff>0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20491739" y="2552265"/>
          <a:ext cx="7345073" cy="2162610"/>
          <a:chOff x="27513421" y="1887172"/>
          <a:chExt cx="9805687" cy="4896274"/>
        </a:xfrm>
      </xdr:grpSpPr>
      <xdr:sp macro="" textlink="">
        <xdr:nvSpPr>
          <xdr:cNvPr id="17" name="円/楕円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27513421" y="1887172"/>
            <a:ext cx="9805687" cy="4609546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28626555" y="3201176"/>
            <a:ext cx="8053257" cy="35822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4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33"/>
  <sheetViews>
    <sheetView tabSelected="1" view="pageBreakPreview" topLeftCell="B1" zoomScale="40" zoomScaleNormal="40" zoomScaleSheetLayoutView="40" zoomScalePageLayoutView="40" workbookViewId="0">
      <selection activeCell="Q19" sqref="Q19"/>
    </sheetView>
  </sheetViews>
  <sheetFormatPr defaultRowHeight="13.5" x14ac:dyDescent="0.15"/>
  <cols>
    <col min="1" max="1" width="59.87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5.5" customWidth="1"/>
    <col min="12" max="12" width="9.25" customWidth="1"/>
    <col min="13" max="13" width="15.5" customWidth="1"/>
    <col min="14" max="14" width="9.25" customWidth="1"/>
    <col min="15" max="15" width="17.875" customWidth="1"/>
    <col min="16" max="16" width="8.875" customWidth="1"/>
    <col min="17" max="17" width="17.875" customWidth="1"/>
    <col min="18" max="21" width="21.625" customWidth="1"/>
    <col min="22" max="22" width="68.125" customWidth="1"/>
    <col min="23" max="23" width="13.875" customWidth="1"/>
    <col min="24" max="24" width="12.375" customWidth="1"/>
    <col min="25" max="25" width="9.875" customWidth="1"/>
    <col min="26" max="32" width="9.25" hidden="1" customWidth="1"/>
    <col min="33" max="33" width="8.125" hidden="1" customWidth="1"/>
    <col min="34" max="34" width="15.875" hidden="1" customWidth="1"/>
    <col min="35" max="39" width="9" hidden="1" customWidth="1"/>
  </cols>
  <sheetData>
    <row r="1" spans="1:38" s="5" customFormat="1" ht="67.5" customHeight="1" x14ac:dyDescent="0.25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06" t="s">
        <v>20</v>
      </c>
      <c r="R1" s="106"/>
      <c r="S1" s="106"/>
      <c r="T1" s="106"/>
      <c r="U1" s="106"/>
      <c r="V1" s="3"/>
      <c r="W1" s="3"/>
      <c r="X1" s="4"/>
    </row>
    <row r="2" spans="1:38" s="6" customFormat="1" ht="30" customHeight="1" x14ac:dyDescent="0.25"/>
    <row r="3" spans="1:38" s="5" customFormat="1" ht="66.75" customHeight="1" x14ac:dyDescent="0.25">
      <c r="A3" s="7"/>
      <c r="B3" s="8"/>
      <c r="C3" s="8"/>
      <c r="D3" s="8"/>
      <c r="E3" s="9"/>
      <c r="F3" s="8"/>
      <c r="G3" s="8"/>
      <c r="H3" s="8"/>
      <c r="Q3" s="8"/>
      <c r="R3" s="10"/>
      <c r="S3" s="11" t="s">
        <v>0</v>
      </c>
      <c r="T3" s="107">
        <v>46192</v>
      </c>
      <c r="U3" s="107"/>
      <c r="V3" s="34" t="s">
        <v>21</v>
      </c>
    </row>
    <row r="4" spans="1:38" s="13" customFormat="1" ht="70.5" customHeight="1" x14ac:dyDescent="0.35">
      <c r="A4" s="12" t="s">
        <v>1</v>
      </c>
      <c r="B4" s="10"/>
      <c r="C4" s="10"/>
      <c r="D4" s="10"/>
      <c r="E4" s="10"/>
      <c r="F4" s="10"/>
      <c r="R4" s="14"/>
      <c r="S4" s="14"/>
      <c r="T4" s="14"/>
      <c r="U4" s="35">
        <v>43684</v>
      </c>
      <c r="V4" s="14"/>
    </row>
    <row r="5" spans="1:38" s="15" customFormat="1" ht="37.5" customHeight="1" x14ac:dyDescent="0.15">
      <c r="A5" s="108" t="s">
        <v>2</v>
      </c>
      <c r="B5" s="86" t="s">
        <v>3</v>
      </c>
      <c r="C5" s="86" t="s">
        <v>4</v>
      </c>
      <c r="D5" s="86"/>
      <c r="E5" s="86"/>
      <c r="F5" s="86"/>
      <c r="G5" s="113" t="s">
        <v>5</v>
      </c>
      <c r="H5" s="113"/>
      <c r="I5" s="86" t="s">
        <v>6</v>
      </c>
      <c r="J5" s="86"/>
      <c r="K5" s="86" t="s">
        <v>31</v>
      </c>
      <c r="L5" s="86"/>
      <c r="M5" s="86" t="s">
        <v>6</v>
      </c>
      <c r="N5" s="86"/>
      <c r="O5" s="113" t="s">
        <v>5</v>
      </c>
      <c r="P5" s="114"/>
      <c r="Z5" s="71" t="s">
        <v>52</v>
      </c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3"/>
      <c r="AL5" s="74"/>
    </row>
    <row r="6" spans="1:38" s="15" customFormat="1" ht="30" customHeight="1" x14ac:dyDescent="0.15">
      <c r="A6" s="109"/>
      <c r="B6" s="111"/>
      <c r="C6" s="115" t="s">
        <v>7</v>
      </c>
      <c r="D6" s="115"/>
      <c r="E6" s="115" t="s">
        <v>8</v>
      </c>
      <c r="F6" s="115"/>
      <c r="G6" s="115" t="s">
        <v>23</v>
      </c>
      <c r="H6" s="115"/>
      <c r="I6" s="115" t="s">
        <v>22</v>
      </c>
      <c r="J6" s="115"/>
      <c r="K6" s="87" t="s">
        <v>29</v>
      </c>
      <c r="L6" s="88"/>
      <c r="M6" s="87" t="s">
        <v>29</v>
      </c>
      <c r="N6" s="88"/>
      <c r="O6" s="116" t="s">
        <v>9</v>
      </c>
      <c r="P6" s="117"/>
    </row>
    <row r="7" spans="1:38" s="15" customFormat="1" ht="30" customHeight="1" x14ac:dyDescent="0.15">
      <c r="A7" s="109"/>
      <c r="B7" s="111"/>
      <c r="C7" s="115"/>
      <c r="D7" s="115"/>
      <c r="E7" s="115"/>
      <c r="F7" s="115"/>
      <c r="G7" s="115"/>
      <c r="H7" s="115"/>
      <c r="I7" s="115"/>
      <c r="J7" s="115"/>
      <c r="K7" s="89"/>
      <c r="L7" s="90"/>
      <c r="M7" s="89"/>
      <c r="N7" s="90"/>
      <c r="O7" s="116"/>
      <c r="P7" s="117"/>
    </row>
    <row r="8" spans="1:38" s="15" customFormat="1" ht="7.5" customHeight="1" x14ac:dyDescent="0.15">
      <c r="A8" s="109"/>
      <c r="B8" s="111"/>
      <c r="C8" s="115"/>
      <c r="D8" s="115"/>
      <c r="E8" s="115"/>
      <c r="F8" s="115"/>
      <c r="G8" s="115"/>
      <c r="H8" s="115"/>
      <c r="I8" s="115"/>
      <c r="J8" s="115"/>
      <c r="K8" s="91"/>
      <c r="L8" s="92"/>
      <c r="M8" s="91"/>
      <c r="N8" s="92"/>
      <c r="O8" s="116"/>
      <c r="P8" s="117"/>
    </row>
    <row r="9" spans="1:38" s="15" customFormat="1" ht="30" customHeight="1" x14ac:dyDescent="0.15">
      <c r="A9" s="110"/>
      <c r="B9" s="112"/>
      <c r="C9" s="43"/>
      <c r="D9" s="43"/>
      <c r="E9" s="43"/>
      <c r="F9" s="43"/>
      <c r="G9" s="118"/>
      <c r="H9" s="118"/>
      <c r="I9" s="118" t="s">
        <v>10</v>
      </c>
      <c r="J9" s="118"/>
      <c r="K9" s="93"/>
      <c r="L9" s="94"/>
      <c r="M9" s="93" t="s">
        <v>39</v>
      </c>
      <c r="N9" s="94"/>
      <c r="O9" s="119" t="s">
        <v>38</v>
      </c>
      <c r="P9" s="120"/>
      <c r="AI9" s="66" t="s">
        <v>49</v>
      </c>
      <c r="AJ9" s="66"/>
      <c r="AK9" s="66" t="s">
        <v>50</v>
      </c>
      <c r="AL9" s="66"/>
    </row>
    <row r="10" spans="1:38" s="5" customFormat="1" ht="45" customHeight="1" x14ac:dyDescent="0.25">
      <c r="A10" s="63" t="str">
        <f>IF(AND(D10="月",F10="月"),AK10,"★"&amp;AK10)</f>
        <v>SWAN RIVER BRIDGE</v>
      </c>
      <c r="B10" s="45" t="str">
        <f t="shared" ref="B10" si="0">AA10</f>
        <v>129S</v>
      </c>
      <c r="C10" s="45">
        <f t="shared" ref="C10" si="1">AB10</f>
        <v>46195</v>
      </c>
      <c r="D10" s="46" t="str">
        <f t="shared" ref="D10" si="2">TEXT(C10,"aaa")</f>
        <v>月</v>
      </c>
      <c r="E10" s="45">
        <f t="shared" ref="E10" si="3">AC10</f>
        <v>46195</v>
      </c>
      <c r="F10" s="46" t="str">
        <f t="shared" ref="F10" si="4">TEXT(E10,"aaa")</f>
        <v>月</v>
      </c>
      <c r="G10" s="45">
        <f>AD10</f>
        <v>46197</v>
      </c>
      <c r="H10" s="46" t="str">
        <f t="shared" ref="H10" si="5">TEXT(G10,"aaa")</f>
        <v>水</v>
      </c>
      <c r="I10" s="45">
        <f>AD10</f>
        <v>46197</v>
      </c>
      <c r="J10" s="46" t="str">
        <f t="shared" ref="J10" si="6">TEXT(I10,"aaa")</f>
        <v>水</v>
      </c>
      <c r="K10" s="46" t="s">
        <v>30</v>
      </c>
      <c r="L10" s="46" t="s">
        <v>30</v>
      </c>
      <c r="M10" s="46" t="s">
        <v>43</v>
      </c>
      <c r="N10" s="46" t="s">
        <v>30</v>
      </c>
      <c r="O10" s="45">
        <f t="shared" ref="O10" si="7">AG10</f>
        <v>46208</v>
      </c>
      <c r="P10" s="47" t="str">
        <f t="shared" ref="P10" si="8">TEXT(O10,"aaa")</f>
        <v>日</v>
      </c>
      <c r="Q10" s="16"/>
      <c r="R10" s="16"/>
      <c r="T10" s="17"/>
      <c r="U10" s="17"/>
      <c r="V10" s="18"/>
      <c r="X10" s="16"/>
      <c r="Z10" s="143" t="s">
        <v>41</v>
      </c>
      <c r="AA10" s="140" t="s">
        <v>48</v>
      </c>
      <c r="AB10" s="142">
        <v>46195</v>
      </c>
      <c r="AC10" s="142">
        <v>46195</v>
      </c>
      <c r="AD10" s="145">
        <v>46197</v>
      </c>
      <c r="AE10" s="82" t="s">
        <v>43</v>
      </c>
      <c r="AF10" s="80" t="s">
        <v>46</v>
      </c>
      <c r="AG10" s="78">
        <v>46208</v>
      </c>
      <c r="AH10" s="80" t="s">
        <v>47</v>
      </c>
      <c r="AI10" s="75" t="s">
        <v>41</v>
      </c>
      <c r="AK10" s="65" t="str">
        <f t="shared" ref="AK10:AK11" si="9">IF(Z10=AI10,Z10,"※"&amp;Z10)</f>
        <v>SWAN RIVER BRIDGE</v>
      </c>
    </row>
    <row r="11" spans="1:38" s="5" customFormat="1" ht="45" customHeight="1" x14ac:dyDescent="0.25">
      <c r="A11" s="63" t="str">
        <f>IF(AND(D11="木",F11="木"),AK11,"★"&amp;AK11)</f>
        <v>※WAN HAI 358</v>
      </c>
      <c r="B11" s="45" t="str">
        <f>AA11</f>
        <v>S032</v>
      </c>
      <c r="C11" s="45">
        <f>AB11</f>
        <v>46198</v>
      </c>
      <c r="D11" s="46" t="str">
        <f>TEXT(C11,"aaa")</f>
        <v>木</v>
      </c>
      <c r="E11" s="45">
        <f>AC11</f>
        <v>46198</v>
      </c>
      <c r="F11" s="46" t="str">
        <f>TEXT(E11,"aaa")</f>
        <v>木</v>
      </c>
      <c r="G11" s="45" t="s">
        <v>30</v>
      </c>
      <c r="H11" s="46" t="s">
        <v>30</v>
      </c>
      <c r="I11" s="45" t="s">
        <v>43</v>
      </c>
      <c r="J11" s="46" t="s">
        <v>30</v>
      </c>
      <c r="K11" s="44">
        <f>AE11-1</f>
        <v>46199</v>
      </c>
      <c r="L11" s="46" t="str">
        <f>TEXT(K11,"aaa")</f>
        <v>金</v>
      </c>
      <c r="M11" s="44">
        <f>AE11</f>
        <v>46200</v>
      </c>
      <c r="N11" s="46" t="str">
        <f>TEXT(M11,"aaa")</f>
        <v>土</v>
      </c>
      <c r="O11" s="45">
        <f>AG11</f>
        <v>46212</v>
      </c>
      <c r="P11" s="47" t="str">
        <f>TEXT(O11,"aaa")</f>
        <v>木</v>
      </c>
      <c r="Q11" s="16"/>
      <c r="R11" s="16"/>
      <c r="T11" s="17"/>
      <c r="U11" s="17"/>
      <c r="V11" s="18"/>
      <c r="X11" s="16"/>
      <c r="Z11" s="138" t="s">
        <v>58</v>
      </c>
      <c r="AA11" s="139" t="s">
        <v>59</v>
      </c>
      <c r="AB11" s="141">
        <v>46198</v>
      </c>
      <c r="AC11" s="141">
        <v>46198</v>
      </c>
      <c r="AD11" s="144" t="s">
        <v>43</v>
      </c>
      <c r="AE11" s="84">
        <v>46200</v>
      </c>
      <c r="AF11" s="79" t="s">
        <v>51</v>
      </c>
      <c r="AG11" s="85">
        <v>46212</v>
      </c>
      <c r="AH11" s="79" t="s">
        <v>45</v>
      </c>
      <c r="AI11" s="67" t="s">
        <v>44</v>
      </c>
      <c r="AK11" s="68" t="str">
        <f t="shared" si="9"/>
        <v>※WAN HAI 358</v>
      </c>
    </row>
    <row r="12" spans="1:38" s="5" customFormat="1" ht="45" customHeight="1" x14ac:dyDescent="0.25">
      <c r="A12" s="63" t="str">
        <f t="shared" ref="A12" si="10">IF(AND(D12="月",F12="月"),AK12,"★"&amp;AK12)</f>
        <v>PEARL RIVER BRIDGE</v>
      </c>
      <c r="B12" s="45" t="str">
        <f t="shared" ref="B12:B16" si="11">AA12</f>
        <v>233S</v>
      </c>
      <c r="C12" s="45">
        <f t="shared" ref="C12:C16" si="12">AB12</f>
        <v>46202</v>
      </c>
      <c r="D12" s="46" t="str">
        <f t="shared" ref="D12:D16" si="13">TEXT(C12,"aaa")</f>
        <v>月</v>
      </c>
      <c r="E12" s="45">
        <f t="shared" ref="E12:E16" si="14">AC12</f>
        <v>46202</v>
      </c>
      <c r="F12" s="46" t="str">
        <f t="shared" ref="F12:F16" si="15">TEXT(E12,"aaa")</f>
        <v>月</v>
      </c>
      <c r="G12" s="45">
        <f t="shared" ref="G12" si="16">AD12</f>
        <v>46204</v>
      </c>
      <c r="H12" s="46" t="str">
        <f t="shared" ref="H12" si="17">TEXT(G12,"aaa")</f>
        <v>水</v>
      </c>
      <c r="I12" s="45">
        <f t="shared" ref="I12" si="18">AD12</f>
        <v>46204</v>
      </c>
      <c r="J12" s="46" t="str">
        <f t="shared" ref="J12" si="19">TEXT(I12,"aaa")</f>
        <v>水</v>
      </c>
      <c r="K12" s="46" t="s">
        <v>30</v>
      </c>
      <c r="L12" s="46" t="s">
        <v>30</v>
      </c>
      <c r="M12" s="46" t="s">
        <v>43</v>
      </c>
      <c r="N12" s="46" t="s">
        <v>30</v>
      </c>
      <c r="O12" s="45">
        <f t="shared" ref="O12:O16" si="20">AG12</f>
        <v>46215</v>
      </c>
      <c r="P12" s="47" t="str">
        <f t="shared" ref="P12:P16" si="21">TEXT(O12,"aaa")</f>
        <v>日</v>
      </c>
      <c r="Q12" s="16"/>
      <c r="R12" s="16"/>
      <c r="T12" s="17"/>
      <c r="U12" s="17"/>
      <c r="V12" s="18"/>
      <c r="X12" s="16"/>
      <c r="Z12" s="153" t="s">
        <v>40</v>
      </c>
      <c r="AA12" s="149" t="s">
        <v>53</v>
      </c>
      <c r="AB12" s="154">
        <v>46202</v>
      </c>
      <c r="AC12" s="154">
        <v>46202</v>
      </c>
      <c r="AD12" s="158">
        <v>46204</v>
      </c>
      <c r="AE12" s="158">
        <v>46204</v>
      </c>
      <c r="AF12" s="146" t="s">
        <v>46</v>
      </c>
      <c r="AG12" s="154">
        <v>46215</v>
      </c>
      <c r="AH12" s="146" t="s">
        <v>47</v>
      </c>
      <c r="AI12" s="81" t="s">
        <v>40</v>
      </c>
      <c r="AK12" s="65" t="str">
        <f t="shared" ref="AK12:AK16" si="22">IF(Z12=AI12,Z12,"※"&amp;Z12)</f>
        <v>PEARL RIVER BRIDGE</v>
      </c>
    </row>
    <row r="13" spans="1:38" s="5" customFormat="1" ht="45" customHeight="1" x14ac:dyDescent="0.25">
      <c r="A13" s="63" t="str">
        <f t="shared" ref="A13" si="23">IF(AND(D13="月",F13="月"),AK13,"★"&amp;AK13)</f>
        <v>SMOOTH WIND</v>
      </c>
      <c r="B13" s="45" t="str">
        <f t="shared" si="11"/>
        <v>022S</v>
      </c>
      <c r="C13" s="45">
        <f t="shared" si="12"/>
        <v>46209</v>
      </c>
      <c r="D13" s="46" t="str">
        <f t="shared" si="13"/>
        <v>月</v>
      </c>
      <c r="E13" s="45">
        <f t="shared" si="14"/>
        <v>46209</v>
      </c>
      <c r="F13" s="46" t="str">
        <f t="shared" si="15"/>
        <v>月</v>
      </c>
      <c r="G13" s="45">
        <f t="shared" ref="G13" si="24">AD13</f>
        <v>46211</v>
      </c>
      <c r="H13" s="46" t="str">
        <f t="shared" ref="H13" si="25">TEXT(G13,"aaa")</f>
        <v>水</v>
      </c>
      <c r="I13" s="45">
        <f t="shared" ref="I13" si="26">AD13</f>
        <v>46211</v>
      </c>
      <c r="J13" s="46" t="str">
        <f t="shared" ref="J13" si="27">TEXT(I13,"aaa")</f>
        <v>水</v>
      </c>
      <c r="K13" s="46" t="s">
        <v>30</v>
      </c>
      <c r="L13" s="46" t="s">
        <v>30</v>
      </c>
      <c r="M13" s="46" t="s">
        <v>43</v>
      </c>
      <c r="N13" s="46" t="s">
        <v>30</v>
      </c>
      <c r="O13" s="45">
        <f t="shared" si="20"/>
        <v>46222</v>
      </c>
      <c r="P13" s="47" t="str">
        <f t="shared" si="21"/>
        <v>日</v>
      </c>
      <c r="Q13" s="16"/>
      <c r="R13" s="16"/>
      <c r="T13" s="17"/>
      <c r="U13" s="17"/>
      <c r="V13" s="18"/>
      <c r="X13" s="16"/>
      <c r="Z13" s="150" t="s">
        <v>42</v>
      </c>
      <c r="AA13" s="151" t="s">
        <v>54</v>
      </c>
      <c r="AB13" s="155">
        <v>46209</v>
      </c>
      <c r="AC13" s="155">
        <v>46209</v>
      </c>
      <c r="AD13" s="159">
        <v>46211</v>
      </c>
      <c r="AE13" s="159">
        <v>46211</v>
      </c>
      <c r="AF13" s="147" t="s">
        <v>46</v>
      </c>
      <c r="AG13" s="155">
        <v>46222</v>
      </c>
      <c r="AH13" s="147" t="s">
        <v>47</v>
      </c>
      <c r="AI13" s="83" t="s">
        <v>42</v>
      </c>
      <c r="AK13" s="68" t="str">
        <f t="shared" si="22"/>
        <v>SMOOTH WIND</v>
      </c>
    </row>
    <row r="14" spans="1:38" s="69" customFormat="1" ht="45" customHeight="1" x14ac:dyDescent="0.25">
      <c r="A14" s="63" t="str">
        <f t="shared" ref="A14" si="28">IF(AND(D14="月",F14="月"),AK14,"★"&amp;AK14)</f>
        <v>★SWAN RIVER BRIDGE</v>
      </c>
      <c r="B14" s="45" t="str">
        <f t="shared" si="11"/>
        <v>130S</v>
      </c>
      <c r="C14" s="76">
        <f t="shared" si="12"/>
        <v>46213</v>
      </c>
      <c r="D14" s="77" t="str">
        <f t="shared" si="13"/>
        <v>金</v>
      </c>
      <c r="E14" s="76">
        <f t="shared" si="14"/>
        <v>46213</v>
      </c>
      <c r="F14" s="77" t="str">
        <f t="shared" si="15"/>
        <v>金</v>
      </c>
      <c r="G14" s="45">
        <f t="shared" ref="G14" si="29">AD14</f>
        <v>46218</v>
      </c>
      <c r="H14" s="46" t="str">
        <f t="shared" ref="H14" si="30">TEXT(G14,"aaa")</f>
        <v>水</v>
      </c>
      <c r="I14" s="45">
        <f t="shared" ref="I14" si="31">AD14</f>
        <v>46218</v>
      </c>
      <c r="J14" s="46" t="str">
        <f t="shared" ref="J14" si="32">TEXT(I14,"aaa")</f>
        <v>水</v>
      </c>
      <c r="K14" s="46" t="s">
        <v>30</v>
      </c>
      <c r="L14" s="46" t="s">
        <v>30</v>
      </c>
      <c r="M14" s="46" t="s">
        <v>43</v>
      </c>
      <c r="N14" s="46" t="s">
        <v>30</v>
      </c>
      <c r="O14" s="45">
        <f t="shared" si="20"/>
        <v>46229</v>
      </c>
      <c r="P14" s="47" t="str">
        <f t="shared" si="21"/>
        <v>日</v>
      </c>
      <c r="Q14" s="16"/>
      <c r="R14" s="16"/>
      <c r="T14" s="17"/>
      <c r="U14" s="17"/>
      <c r="V14" s="18"/>
      <c r="X14" s="16"/>
      <c r="Z14" s="157" t="s">
        <v>41</v>
      </c>
      <c r="AA14" s="152" t="s">
        <v>55</v>
      </c>
      <c r="AB14" s="156">
        <v>46213</v>
      </c>
      <c r="AC14" s="156">
        <v>46213</v>
      </c>
      <c r="AD14" s="160">
        <v>46218</v>
      </c>
      <c r="AE14" s="160">
        <v>46218</v>
      </c>
      <c r="AF14" s="148" t="s">
        <v>46</v>
      </c>
      <c r="AG14" s="156">
        <v>46229</v>
      </c>
      <c r="AH14" s="148" t="s">
        <v>47</v>
      </c>
      <c r="AI14" s="83" t="s">
        <v>41</v>
      </c>
      <c r="AK14" s="68" t="str">
        <f t="shared" si="22"/>
        <v>SWAN RIVER BRIDGE</v>
      </c>
    </row>
    <row r="15" spans="1:38" s="5" customFormat="1" ht="45" customHeight="1" x14ac:dyDescent="0.25">
      <c r="A15" s="63" t="str">
        <f t="shared" ref="A15" si="33">IF(AND(D15="月",F15="月"),AK15,"★"&amp;AK15)</f>
        <v>★PEARL RIVER BRIDGE</v>
      </c>
      <c r="B15" s="45" t="str">
        <f t="shared" si="11"/>
        <v>234S</v>
      </c>
      <c r="C15" s="76">
        <f t="shared" si="12"/>
        <v>46220</v>
      </c>
      <c r="D15" s="77" t="str">
        <f t="shared" si="13"/>
        <v>金</v>
      </c>
      <c r="E15" s="76">
        <f t="shared" si="14"/>
        <v>46220</v>
      </c>
      <c r="F15" s="77" t="str">
        <f t="shared" si="15"/>
        <v>金</v>
      </c>
      <c r="G15" s="45">
        <f t="shared" ref="G15" si="34">AD15</f>
        <v>46225</v>
      </c>
      <c r="H15" s="46" t="str">
        <f t="shared" ref="H15" si="35">TEXT(G15,"aaa")</f>
        <v>水</v>
      </c>
      <c r="I15" s="45">
        <f t="shared" ref="I15" si="36">AD15</f>
        <v>46225</v>
      </c>
      <c r="J15" s="46" t="str">
        <f t="shared" ref="J15" si="37">TEXT(I15,"aaa")</f>
        <v>水</v>
      </c>
      <c r="K15" s="46" t="s">
        <v>30</v>
      </c>
      <c r="L15" s="46" t="s">
        <v>30</v>
      </c>
      <c r="M15" s="46" t="s">
        <v>43</v>
      </c>
      <c r="N15" s="46" t="s">
        <v>30</v>
      </c>
      <c r="O15" s="45">
        <f t="shared" si="20"/>
        <v>46236</v>
      </c>
      <c r="P15" s="47" t="str">
        <f t="shared" si="21"/>
        <v>日</v>
      </c>
      <c r="Q15" s="16"/>
      <c r="R15" s="16"/>
      <c r="T15" s="17"/>
      <c r="U15" s="17"/>
      <c r="V15" s="18"/>
      <c r="X15" s="16"/>
      <c r="Z15" s="150" t="s">
        <v>40</v>
      </c>
      <c r="AA15" s="151" t="s">
        <v>56</v>
      </c>
      <c r="AB15" s="155">
        <v>46220</v>
      </c>
      <c r="AC15" s="155">
        <v>46220</v>
      </c>
      <c r="AD15" s="159">
        <v>46225</v>
      </c>
      <c r="AE15" s="159">
        <v>46225</v>
      </c>
      <c r="AF15" s="147" t="s">
        <v>46</v>
      </c>
      <c r="AG15" s="155">
        <v>46236</v>
      </c>
      <c r="AH15" s="147" t="s">
        <v>47</v>
      </c>
      <c r="AI15" s="83" t="s">
        <v>40</v>
      </c>
      <c r="AK15" s="68" t="str">
        <f t="shared" si="22"/>
        <v>PEARL RIVER BRIDGE</v>
      </c>
    </row>
    <row r="16" spans="1:38" s="5" customFormat="1" ht="45" customHeight="1" x14ac:dyDescent="0.25">
      <c r="A16" s="64" t="str">
        <f t="shared" ref="A16" si="38">IF(AND(D16="月",F16="月"),AK16,"★"&amp;AK16)</f>
        <v>SMOOTH WIND</v>
      </c>
      <c r="B16" s="48" t="str">
        <f t="shared" si="11"/>
        <v>023S</v>
      </c>
      <c r="C16" s="48">
        <f t="shared" si="12"/>
        <v>46230</v>
      </c>
      <c r="D16" s="49" t="str">
        <f t="shared" si="13"/>
        <v>月</v>
      </c>
      <c r="E16" s="48">
        <f t="shared" si="14"/>
        <v>46230</v>
      </c>
      <c r="F16" s="49" t="str">
        <f t="shared" si="15"/>
        <v>月</v>
      </c>
      <c r="G16" s="48">
        <f t="shared" ref="G16" si="39">AD16</f>
        <v>46232</v>
      </c>
      <c r="H16" s="49" t="str">
        <f t="shared" ref="H16" si="40">TEXT(G16,"aaa")</f>
        <v>水</v>
      </c>
      <c r="I16" s="48">
        <f t="shared" ref="I16" si="41">AD16</f>
        <v>46232</v>
      </c>
      <c r="J16" s="49" t="str">
        <f t="shared" ref="J16" si="42">TEXT(I16,"aaa")</f>
        <v>水</v>
      </c>
      <c r="K16" s="49" t="s">
        <v>30</v>
      </c>
      <c r="L16" s="49" t="s">
        <v>30</v>
      </c>
      <c r="M16" s="49" t="s">
        <v>43</v>
      </c>
      <c r="N16" s="49" t="s">
        <v>30</v>
      </c>
      <c r="O16" s="48">
        <f t="shared" si="20"/>
        <v>46243</v>
      </c>
      <c r="P16" s="50" t="str">
        <f t="shared" si="21"/>
        <v>日</v>
      </c>
      <c r="Q16" s="16"/>
      <c r="R16" s="16"/>
      <c r="T16" s="17"/>
      <c r="U16" s="17"/>
      <c r="V16" s="18"/>
      <c r="X16" s="16"/>
      <c r="Z16" s="157" t="s">
        <v>42</v>
      </c>
      <c r="AA16" s="152" t="s">
        <v>57</v>
      </c>
      <c r="AB16" s="156">
        <v>46230</v>
      </c>
      <c r="AC16" s="156">
        <v>46230</v>
      </c>
      <c r="AD16" s="160">
        <v>46232</v>
      </c>
      <c r="AE16" s="160">
        <v>46232</v>
      </c>
      <c r="AF16" s="148" t="s">
        <v>46</v>
      </c>
      <c r="AG16" s="156">
        <v>46243</v>
      </c>
      <c r="AH16" s="148" t="s">
        <v>47</v>
      </c>
      <c r="AI16" s="83" t="s">
        <v>42</v>
      </c>
      <c r="AK16" s="68" t="str">
        <f t="shared" si="22"/>
        <v>SMOOTH WIND</v>
      </c>
    </row>
    <row r="17" spans="1:37" s="5" customFormat="1" ht="45" customHeight="1" x14ac:dyDescent="0.25">
      <c r="A17" s="131"/>
      <c r="B17" s="132"/>
      <c r="C17" s="132"/>
      <c r="D17" s="133"/>
      <c r="E17" s="132"/>
      <c r="F17" s="133"/>
      <c r="G17" s="132"/>
      <c r="H17" s="133"/>
      <c r="I17" s="132"/>
      <c r="J17" s="133"/>
      <c r="K17" s="133"/>
      <c r="L17" s="133"/>
      <c r="M17" s="133"/>
      <c r="N17" s="133"/>
      <c r="O17" s="132"/>
      <c r="P17" s="133"/>
      <c r="Q17" s="16"/>
      <c r="R17" s="16"/>
      <c r="T17" s="17"/>
      <c r="U17" s="17"/>
      <c r="V17" s="18"/>
      <c r="X17" s="16"/>
      <c r="Z17" s="134"/>
      <c r="AA17" s="70"/>
      <c r="AB17" s="135"/>
      <c r="AC17" s="135"/>
      <c r="AD17" s="136"/>
      <c r="AE17" s="135"/>
      <c r="AF17" s="70"/>
      <c r="AG17" s="135"/>
      <c r="AI17" s="134"/>
      <c r="AK17" s="137"/>
    </row>
    <row r="18" spans="1:37" s="5" customFormat="1" ht="45" customHeight="1" x14ac:dyDescent="0.25">
      <c r="A18" s="131"/>
      <c r="B18" s="132"/>
      <c r="C18" s="132"/>
      <c r="D18" s="133"/>
      <c r="E18" s="132"/>
      <c r="F18" s="133"/>
      <c r="G18" s="132"/>
      <c r="H18" s="133"/>
      <c r="I18" s="132"/>
      <c r="J18" s="133"/>
      <c r="K18" s="133"/>
      <c r="L18" s="133"/>
      <c r="M18" s="133"/>
      <c r="N18" s="133"/>
      <c r="O18" s="132"/>
      <c r="P18" s="133"/>
      <c r="Q18" s="16"/>
      <c r="R18" s="16"/>
      <c r="T18" s="17"/>
      <c r="U18" s="17"/>
      <c r="V18" s="18"/>
      <c r="X18" s="16"/>
      <c r="Z18" s="134"/>
      <c r="AA18" s="70"/>
      <c r="AB18" s="135"/>
      <c r="AC18" s="135"/>
      <c r="AD18" s="136"/>
      <c r="AE18" s="135"/>
      <c r="AF18" s="70"/>
      <c r="AG18" s="135"/>
      <c r="AI18" s="134"/>
      <c r="AK18" s="137"/>
    </row>
    <row r="19" spans="1:37" s="5" customFormat="1" ht="45" customHeight="1" x14ac:dyDescent="0.25">
      <c r="R19" s="16"/>
      <c r="T19" s="17"/>
      <c r="U19" s="17"/>
      <c r="V19" s="18"/>
      <c r="X19" s="16"/>
      <c r="AA19" s="19"/>
      <c r="AB19" s="20"/>
      <c r="AC19" s="20"/>
      <c r="AD19" s="19"/>
    </row>
    <row r="20" spans="1:37" s="6" customFormat="1" ht="45" customHeight="1" x14ac:dyDescent="0.25"/>
    <row r="21" spans="1:37" s="15" customFormat="1" ht="28.5" x14ac:dyDescent="0.25">
      <c r="A21" s="51" t="s">
        <v>32</v>
      </c>
      <c r="B21" s="52"/>
      <c r="C21" s="52"/>
      <c r="D21" s="52"/>
      <c r="E21" s="52"/>
      <c r="F21"/>
      <c r="G21"/>
      <c r="H21" s="5"/>
      <c r="I21" s="5"/>
      <c r="J21" s="5"/>
      <c r="K21" s="5"/>
      <c r="L21" s="5"/>
      <c r="M21" s="53"/>
      <c r="N21" s="5"/>
      <c r="O21" s="36"/>
      <c r="P21" s="36"/>
      <c r="Q21" s="36"/>
    </row>
    <row r="22" spans="1:37" s="15" customFormat="1" ht="28.5" x14ac:dyDescent="0.25">
      <c r="A22" s="54" t="s">
        <v>33</v>
      </c>
      <c r="B22" s="55"/>
      <c r="C22"/>
      <c r="D22"/>
      <c r="E22" s="52"/>
      <c r="F22"/>
      <c r="G22"/>
      <c r="H22" s="5"/>
      <c r="I22" s="5"/>
      <c r="J22" s="5"/>
      <c r="K22" s="5"/>
      <c r="L22" s="5"/>
      <c r="M22" s="53"/>
      <c r="N22" s="5"/>
      <c r="O22" s="36"/>
      <c r="P22" s="36"/>
      <c r="Q22" s="36"/>
    </row>
    <row r="23" spans="1:37" s="15" customFormat="1" ht="28.5" x14ac:dyDescent="0.25">
      <c r="A23" s="54" t="s">
        <v>34</v>
      </c>
      <c r="B23" s="55"/>
      <c r="C23" s="55"/>
      <c r="D23" s="55"/>
      <c r="E23" s="55"/>
      <c r="F23"/>
      <c r="G23"/>
      <c r="H23"/>
      <c r="I23" s="5"/>
      <c r="J23" s="5"/>
      <c r="K23" s="5"/>
      <c r="L23" s="5"/>
      <c r="M23" s="53"/>
      <c r="N23" s="5"/>
      <c r="O23" s="36"/>
      <c r="P23" s="36"/>
      <c r="Q23" s="36"/>
    </row>
    <row r="24" spans="1:37" ht="42" customHeight="1" thickBot="1" x14ac:dyDescent="0.2">
      <c r="A24" s="21" t="s">
        <v>11</v>
      </c>
      <c r="B24" s="121" t="s">
        <v>12</v>
      </c>
      <c r="C24" s="122"/>
      <c r="D24" s="123"/>
      <c r="E24" s="121" t="s">
        <v>13</v>
      </c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3"/>
    </row>
    <row r="25" spans="1:37" ht="49.5" customHeight="1" thickTop="1" x14ac:dyDescent="0.25">
      <c r="A25" s="124" t="s">
        <v>14</v>
      </c>
      <c r="B25" s="125" t="s">
        <v>15</v>
      </c>
      <c r="C25" s="126"/>
      <c r="D25" s="127"/>
      <c r="E25" s="22" t="s">
        <v>16</v>
      </c>
      <c r="F25" s="23"/>
      <c r="G25" s="24"/>
      <c r="H25" s="24"/>
      <c r="I25" s="24"/>
      <c r="J25" s="25"/>
      <c r="K25" s="25"/>
      <c r="L25" s="25"/>
      <c r="M25" s="25"/>
      <c r="N25" s="25"/>
      <c r="O25" s="26"/>
      <c r="P25" s="27" t="s">
        <v>17</v>
      </c>
    </row>
    <row r="26" spans="1:37" ht="49.5" customHeight="1" x14ac:dyDescent="0.25">
      <c r="A26" s="96"/>
      <c r="B26" s="128"/>
      <c r="C26" s="129"/>
      <c r="D26" s="130"/>
      <c r="E26" s="28" t="s">
        <v>18</v>
      </c>
      <c r="F26" s="29"/>
      <c r="G26" s="30"/>
      <c r="H26" s="30"/>
      <c r="I26" s="30"/>
      <c r="J26" s="31"/>
      <c r="K26" s="31"/>
      <c r="L26" s="31"/>
      <c r="M26" s="31"/>
      <c r="N26" s="31"/>
      <c r="O26" s="32"/>
      <c r="P26" s="33"/>
    </row>
    <row r="27" spans="1:37" ht="49.5" customHeight="1" x14ac:dyDescent="0.15">
      <c r="A27" s="95" t="s">
        <v>28</v>
      </c>
      <c r="B27" s="97" t="s">
        <v>27</v>
      </c>
      <c r="C27" s="98"/>
      <c r="D27" s="99"/>
      <c r="E27" s="38" t="s">
        <v>24</v>
      </c>
      <c r="F27" s="39"/>
      <c r="G27" s="39"/>
      <c r="H27" s="39"/>
      <c r="I27" s="39"/>
      <c r="J27" s="103" t="s">
        <v>26</v>
      </c>
      <c r="K27" s="103"/>
      <c r="L27" s="103"/>
      <c r="M27" s="103"/>
      <c r="N27" s="103"/>
      <c r="O27" s="104"/>
      <c r="P27" s="105"/>
    </row>
    <row r="28" spans="1:37" ht="49.5" customHeight="1" x14ac:dyDescent="0.15">
      <c r="A28" s="96"/>
      <c r="B28" s="100"/>
      <c r="C28" s="101"/>
      <c r="D28" s="102"/>
      <c r="E28" s="40" t="s">
        <v>25</v>
      </c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2"/>
    </row>
    <row r="29" spans="1:37" ht="60" customHeight="1" x14ac:dyDescent="0.15">
      <c r="A29" s="56" t="s">
        <v>35</v>
      </c>
      <c r="B29" s="57"/>
      <c r="C29" s="57"/>
      <c r="D29" s="57"/>
      <c r="E29" s="57"/>
      <c r="F29" s="57"/>
      <c r="G29" s="57"/>
      <c r="H29" s="57"/>
      <c r="I29" s="58"/>
      <c r="J29" s="59"/>
      <c r="K29" s="60"/>
      <c r="L29" s="59"/>
      <c r="M29" s="59"/>
      <c r="N29" s="61"/>
      <c r="O29" s="62"/>
      <c r="P29" s="62"/>
      <c r="Q29" s="62"/>
      <c r="R29" s="62"/>
      <c r="S29" s="62"/>
    </row>
    <row r="30" spans="1:37" ht="60" customHeight="1" x14ac:dyDescent="0.15">
      <c r="A30" s="56" t="s">
        <v>36</v>
      </c>
      <c r="B30" s="57"/>
      <c r="C30" s="57"/>
      <c r="D30" s="57"/>
      <c r="E30" s="57"/>
      <c r="F30" s="57"/>
      <c r="G30" s="57"/>
      <c r="H30" s="57"/>
      <c r="I30" s="58"/>
      <c r="J30" s="59"/>
      <c r="K30" s="60"/>
      <c r="L30" s="59"/>
      <c r="M30" s="59"/>
      <c r="N30" s="61"/>
      <c r="O30" s="62"/>
      <c r="P30" s="62"/>
      <c r="Q30" s="62"/>
      <c r="R30" s="62"/>
      <c r="S30" s="62"/>
    </row>
    <row r="31" spans="1:37" ht="60" customHeight="1" x14ac:dyDescent="0.15">
      <c r="A31" s="56" t="s">
        <v>37</v>
      </c>
      <c r="B31" s="57"/>
      <c r="C31" s="57"/>
      <c r="D31" s="57"/>
      <c r="E31" s="57"/>
      <c r="F31" s="57"/>
      <c r="G31" s="57"/>
      <c r="H31" s="57"/>
      <c r="I31" s="58"/>
      <c r="J31" s="59"/>
      <c r="K31" s="60"/>
      <c r="L31" s="59"/>
      <c r="M31" s="59"/>
      <c r="N31" s="61"/>
      <c r="O31" s="62"/>
      <c r="P31" s="62"/>
      <c r="Q31" s="62"/>
      <c r="R31" s="62"/>
      <c r="S31" s="62"/>
    </row>
    <row r="33" spans="17:17" x14ac:dyDescent="0.15">
      <c r="Q33" s="37"/>
    </row>
  </sheetData>
  <mergeCells count="29">
    <mergeCell ref="G9:H9"/>
    <mergeCell ref="I9:J9"/>
    <mergeCell ref="O9:P9"/>
    <mergeCell ref="E24:P24"/>
    <mergeCell ref="A25:A26"/>
    <mergeCell ref="B25:D26"/>
    <mergeCell ref="B24:D24"/>
    <mergeCell ref="A27:A28"/>
    <mergeCell ref="B27:D28"/>
    <mergeCell ref="J27:P27"/>
    <mergeCell ref="Q1:U1"/>
    <mergeCell ref="T3:U3"/>
    <mergeCell ref="A5:A9"/>
    <mergeCell ref="B5:B9"/>
    <mergeCell ref="C5:F5"/>
    <mergeCell ref="G5:H5"/>
    <mergeCell ref="I5:J5"/>
    <mergeCell ref="O5:P5"/>
    <mergeCell ref="C6:D8"/>
    <mergeCell ref="E6:F8"/>
    <mergeCell ref="G6:H8"/>
    <mergeCell ref="I6:J8"/>
    <mergeCell ref="O6:P8"/>
    <mergeCell ref="M5:N5"/>
    <mergeCell ref="M6:N8"/>
    <mergeCell ref="M9:N9"/>
    <mergeCell ref="K5:L5"/>
    <mergeCell ref="K6:L8"/>
    <mergeCell ref="K9:L9"/>
  </mergeCells>
  <phoneticPr fontId="3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colBreaks count="1" manualBreakCount="1">
    <brk id="2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ハイフォン（ECU）</vt:lpstr>
      <vt:lpstr>'ハイフォン（ECU）'!Print_Area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2026-03-23T04:48:20Z</cp:lastPrinted>
  <dcterms:created xsi:type="dcterms:W3CDTF">2016-08-19T01:38:06Z</dcterms:created>
  <dcterms:modified xsi:type="dcterms:W3CDTF">2026-06-19T07:02:44Z</dcterms:modified>
</cp:coreProperties>
</file>