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F4FDAE3-206A-4C07-B6E2-82D9241EE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2" l="1"/>
  <c r="AL19" i="2"/>
  <c r="AL20" i="2"/>
  <c r="AL21" i="2"/>
  <c r="AL22" i="2"/>
  <c r="AL23" i="2"/>
  <c r="AL24" i="2"/>
  <c r="B16" i="2"/>
  <c r="C16" i="2"/>
  <c r="D16" i="2" s="1"/>
  <c r="E16" i="2"/>
  <c r="F16" i="2" s="1"/>
  <c r="G16" i="2"/>
  <c r="H16" i="2" s="1"/>
  <c r="I16" i="2"/>
  <c r="J16" i="2" s="1"/>
  <c r="K16" i="2"/>
  <c r="L16" i="2"/>
  <c r="B17" i="2"/>
  <c r="C17" i="2"/>
  <c r="D17" i="2" s="1"/>
  <c r="E17" i="2"/>
  <c r="F17" i="2" s="1"/>
  <c r="G17" i="2"/>
  <c r="H17" i="2" s="1"/>
  <c r="I17" i="2"/>
  <c r="J17" i="2" s="1"/>
  <c r="K17" i="2"/>
  <c r="L17" i="2" s="1"/>
  <c r="B18" i="2"/>
  <c r="C18" i="2"/>
  <c r="D18" i="2" s="1"/>
  <c r="E18" i="2"/>
  <c r="F18" i="2"/>
  <c r="G18" i="2"/>
  <c r="H18" i="2" s="1"/>
  <c r="I18" i="2"/>
  <c r="J18" i="2" s="1"/>
  <c r="K18" i="2"/>
  <c r="L18" i="2" s="1"/>
  <c r="B19" i="2"/>
  <c r="C19" i="2"/>
  <c r="D19" i="2" s="1"/>
  <c r="E19" i="2"/>
  <c r="F19" i="2"/>
  <c r="G19" i="2"/>
  <c r="H19" i="2"/>
  <c r="I19" i="2"/>
  <c r="J19" i="2" s="1"/>
  <c r="K19" i="2"/>
  <c r="L19" i="2" s="1"/>
  <c r="B20" i="2"/>
  <c r="C20" i="2"/>
  <c r="D20" i="2" s="1"/>
  <c r="E20" i="2"/>
  <c r="F20" i="2"/>
  <c r="G20" i="2"/>
  <c r="H20" i="2" s="1"/>
  <c r="I20" i="2"/>
  <c r="J20" i="2" s="1"/>
  <c r="K20" i="2"/>
  <c r="L20" i="2"/>
  <c r="B21" i="2"/>
  <c r="C21" i="2"/>
  <c r="D21" i="2" s="1"/>
  <c r="E21" i="2"/>
  <c r="F21" i="2" s="1"/>
  <c r="G21" i="2"/>
  <c r="H21" i="2" s="1"/>
  <c r="I21" i="2"/>
  <c r="J21" i="2" s="1"/>
  <c r="K21" i="2"/>
  <c r="L21" i="2" s="1"/>
  <c r="B22" i="2"/>
  <c r="C22" i="2"/>
  <c r="D22" i="2" s="1"/>
  <c r="E22" i="2"/>
  <c r="F22" i="2"/>
  <c r="G22" i="2"/>
  <c r="H22" i="2" s="1"/>
  <c r="I22" i="2"/>
  <c r="J22" i="2" s="1"/>
  <c r="K22" i="2"/>
  <c r="L22" i="2" s="1"/>
  <c r="C23" i="2"/>
  <c r="D23" i="2" s="1"/>
  <c r="E23" i="2"/>
  <c r="F23" i="2" s="1"/>
  <c r="G23" i="2"/>
  <c r="H23" i="2" s="1"/>
  <c r="I23" i="2"/>
  <c r="J23" i="2" s="1"/>
  <c r="K23" i="2"/>
  <c r="L23" i="2"/>
  <c r="B24" i="2"/>
  <c r="C24" i="2"/>
  <c r="D24" i="2" s="1"/>
  <c r="E24" i="2"/>
  <c r="F24" i="2" s="1"/>
  <c r="G24" i="2"/>
  <c r="H24" i="2" s="1"/>
  <c r="I24" i="2"/>
  <c r="J24" i="2" s="1"/>
  <c r="K24" i="2"/>
  <c r="L24" i="2"/>
  <c r="AL15" i="2"/>
  <c r="K15" i="2"/>
  <c r="L15" i="2" s="1"/>
  <c r="I15" i="2"/>
  <c r="J15" i="2" s="1"/>
  <c r="G15" i="2"/>
  <c r="H15" i="2" s="1"/>
  <c r="E15" i="2"/>
  <c r="F15" i="2" s="1"/>
  <c r="C15" i="2"/>
  <c r="D15" i="2" s="1"/>
  <c r="B15" i="2"/>
  <c r="AL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L13" i="2"/>
  <c r="K13" i="2"/>
  <c r="L13" i="2" s="1"/>
  <c r="I13" i="2"/>
  <c r="J13" i="2" s="1"/>
  <c r="G13" i="2"/>
  <c r="H13" i="2" s="1"/>
  <c r="E13" i="2"/>
  <c r="F13" i="2" s="1"/>
  <c r="C13" i="2"/>
  <c r="D13" i="2" s="1"/>
  <c r="B13" i="2"/>
  <c r="AL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L11" i="2"/>
  <c r="L11" i="2"/>
  <c r="K11" i="2"/>
  <c r="I11" i="2"/>
  <c r="J11" i="2" s="1"/>
  <c r="G11" i="2"/>
  <c r="H11" i="2" s="1"/>
  <c r="E11" i="2"/>
  <c r="F11" i="2" s="1"/>
  <c r="C11" i="2"/>
  <c r="D11" i="2" s="1"/>
  <c r="B11" i="2"/>
  <c r="AL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L18" i="2"/>
  <c r="AL17" i="2"/>
  <c r="AL16" i="2"/>
  <c r="A19" i="2" l="1"/>
  <c r="A23" i="2"/>
  <c r="A20" i="2"/>
  <c r="A21" i="2"/>
  <c r="A24" i="2"/>
  <c r="A22" i="2"/>
  <c r="A17" i="2"/>
  <c r="A18" i="2"/>
  <c r="A16" i="2"/>
  <c r="A10" i="2"/>
  <c r="A14" i="2"/>
  <c r="A12" i="2"/>
  <c r="A15" i="2"/>
  <c r="A11" i="2"/>
  <c r="A13" i="2"/>
</calcChain>
</file>

<file path=xl/sharedStrings.xml><?xml version="1.0" encoding="utf-8"?>
<sst xmlns="http://schemas.openxmlformats.org/spreadsheetml/2006/main" count="114" uniqueCount="68">
  <si>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</si>
  <si>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</si>
  <si>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</si>
  <si>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</si>
  <si>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</si>
  <si>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</si>
  <si>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</si>
  <si>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</si>
  <si>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</si>
  <si>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</si>
  <si>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</si>
  <si>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</si>
  <si>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</si>
  <si>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</si>
  <si>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</si>
  <si>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</si>
  <si>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</si>
  <si>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</si>
  <si>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</si>
  <si>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</si>
  <si>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</si>
  <si>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</si>
  <si>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</si>
  <si>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</si>
  <si>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</si>
  <si>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</si>
  <si>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</si>
  <si>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</si>
  <si>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</si>
  <si>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</si>
  <si>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</si>
  <si>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</si>
  <si>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</si>
  <si>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</si>
  <si>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</si>
  <si>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</si>
  <si>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</si>
  <si>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HORAI BRIDGE</t>
  </si>
  <si>
    <t>YM INCEPTION</t>
  </si>
  <si>
    <t>最終</t>
    <rPh sb="0" eb="2">
      <t>サイシュウ</t>
    </rPh>
    <phoneticPr fontId="3"/>
  </si>
  <si>
    <t>金</t>
  </si>
  <si>
    <t>YML</t>
  </si>
  <si>
    <t>YM IMPROVEMENT</t>
  </si>
  <si>
    <t>月</t>
  </si>
  <si>
    <t>ONE</t>
  </si>
  <si>
    <t>YM IMMENSE</t>
  </si>
  <si>
    <t>246S</t>
  </si>
  <si>
    <t>SEASPAN OSAKA</t>
  </si>
  <si>
    <t>0035W</t>
  </si>
  <si>
    <t>275S</t>
  </si>
  <si>
    <t>NYK FUJI</t>
  </si>
  <si>
    <t>0138W</t>
  </si>
  <si>
    <t>225S</t>
  </si>
  <si>
    <t>TO BE ANNOUNCED</t>
  </si>
  <si>
    <t>MOL EARNEST</t>
  </si>
  <si>
    <t>0116W</t>
  </si>
  <si>
    <t>408S</t>
  </si>
  <si>
    <t>BANGKOK BRIDGE</t>
  </si>
  <si>
    <t>0517W</t>
  </si>
  <si>
    <t>247S</t>
  </si>
  <si>
    <t>NYK FUTAGO</t>
  </si>
  <si>
    <t>0108W</t>
  </si>
  <si>
    <t>276S</t>
  </si>
  <si>
    <t>NYK CONSTELLATION</t>
  </si>
  <si>
    <t>0112W</t>
  </si>
  <si>
    <t>226S</t>
  </si>
  <si>
    <t>409S</t>
  </si>
  <si>
    <t>DELPHINUS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</si>
</sst>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  <numFmt numFmtId="203" formatCode="0000&quot;W&quot;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426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4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55" fillId="0" borderId="54" xfId="12898" applyFont="1" applyBorder="1" applyAlignment="1">
      <alignment horizontal="left" vertical="center"/>
    </xf>
    <xf numFmtId="179" fontId="22" fillId="0" borderId="22" xfId="1" applyNumberFormat="1" applyFont="1" applyBorder="1" applyAlignment="1" applyProtection="1">
      <alignment horizontal="left" vertical="center"/>
      <protection locked="0"/>
    </xf>
    <xf numFmtId="203" fontId="22" fillId="0" borderId="24" xfId="1" applyNumberFormat="1" applyFont="1" applyBorder="1" applyAlignment="1" applyProtection="1">
      <alignment horizontal="center" vertical="center" shrinkToFit="1"/>
      <protection locked="0"/>
    </xf>
    <xf numFmtId="179" fontId="22" fillId="0" borderId="24" xfId="1" applyNumberFormat="1" applyFont="1" applyBorder="1" applyAlignment="1" applyProtection="1">
      <alignment horizontal="center" vertical="center"/>
      <protection locked="0"/>
    </xf>
    <xf numFmtId="179" fontId="22" fillId="0" borderId="24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23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48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48" xfId="1" applyNumberFormat="1" applyFont="1" applyBorder="1" applyAlignment="1" applyProtection="1">
      <alignment horizontal="center" vertical="center"/>
      <protection locked="0"/>
    </xf>
    <xf numFmtId="203" fontId="22" fillId="0" borderId="48" xfId="1" applyNumberFormat="1" applyFont="1" applyBorder="1" applyAlignment="1" applyProtection="1">
      <alignment horizontal="center" vertical="center" shrinkToFit="1"/>
      <protection locked="0"/>
    </xf>
    <xf numFmtId="179" fontId="22" fillId="0" borderId="49" xfId="1" quotePrefix="1" applyNumberFormat="1" applyFont="1" applyBorder="1" applyAlignment="1" applyProtection="1">
      <alignment horizontal="center" vertical="center" wrapText="1"/>
      <protection locked="0"/>
    </xf>
    <xf numFmtId="179" fontId="22" fillId="0" borderId="53" xfId="1" applyNumberFormat="1" applyFont="1" applyBorder="1" applyAlignment="1" applyProtection="1">
      <alignment horizontal="left" vertical="center"/>
      <protection locked="0"/>
    </xf>
    <xf numFmtId="0" fontId="8" fillId="95" borderId="24" xfId="13422" applyFont="1" applyFill="1" applyBorder="1" applyAlignment="1">
      <alignment horizontal="left" vertical="center" wrapText="1"/>
    </xf>
    <xf numFmtId="0" fontId="8" fillId="0" borderId="24" xfId="13422" applyFont="1" applyBorder="1" applyAlignment="1">
      <alignment horizontal="left" vertical="center"/>
    </xf>
    <xf numFmtId="0" fontId="8" fillId="0" borderId="51" xfId="13422" applyFont="1" applyBorder="1" applyAlignment="1">
      <alignment horizontal="left" vertical="center"/>
    </xf>
    <xf numFmtId="0" fontId="155" fillId="0" borderId="55" xfId="12898" applyFont="1" applyBorder="1" applyAlignment="1">
      <alignment horizontal="left" vertical="center"/>
    </xf>
    <xf numFmtId="179" fontId="22" fillId="0" borderId="0" xfId="1" applyNumberFormat="1" applyFont="1" applyBorder="1" applyAlignment="1" applyProtection="1">
      <alignment horizontal="left" vertical="center"/>
      <protection locked="0"/>
    </xf>
    <xf numFmtId="203" fontId="22" fillId="0" borderId="0" xfId="1" applyNumberFormat="1" applyFont="1" applyBorder="1" applyAlignment="1" applyProtection="1">
      <alignment horizontal="center" vertical="center" shrinkToFit="1"/>
      <protection locked="0"/>
    </xf>
    <xf numFmtId="179" fontId="22" fillId="0" borderId="0" xfId="1" applyNumberFormat="1" applyFont="1" applyBorder="1" applyAlignment="1" applyProtection="1">
      <alignment horizontal="center" vertical="center"/>
      <protection locked="0"/>
    </xf>
    <xf numFmtId="179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>
      <alignment vertical="center"/>
    </xf>
    <xf numFmtId="179" fontId="8" fillId="0" borderId="51" xfId="13425" applyNumberFormat="1" applyFont="1" applyBorder="1" applyAlignment="1">
      <alignment horizontal="center" vertical="center"/>
    </xf>
    <xf numFmtId="0" fontId="8" fillId="95" borderId="24" xfId="13423" applyFont="1" applyFill="1" applyBorder="1" applyAlignment="1">
      <alignment horizontal="left" vertical="center" wrapText="1"/>
    </xf>
    <xf numFmtId="0" fontId="8" fillId="95" borderId="24" xfId="13423" applyFont="1" applyFill="1" applyBorder="1" applyAlignment="1">
      <alignment horizontal="center" vertical="center"/>
    </xf>
    <xf numFmtId="179" fontId="8" fillId="95" borderId="24" xfId="13423" applyNumberFormat="1" applyFont="1" applyFill="1" applyBorder="1" applyAlignment="1">
      <alignment horizontal="center" vertical="center"/>
    </xf>
    <xf numFmtId="0" fontId="8" fillId="0" borderId="24" xfId="13423" applyFont="1" applyBorder="1" applyAlignment="1">
      <alignment horizontal="left" vertical="center"/>
    </xf>
    <xf numFmtId="0" fontId="8" fillId="0" borderId="24" xfId="13423" applyFont="1" applyBorder="1" applyAlignment="1">
      <alignment horizontal="center" vertical="center"/>
    </xf>
    <xf numFmtId="179" fontId="8" fillId="0" borderId="24" xfId="13423" applyNumberFormat="1" applyFont="1" applyBorder="1" applyAlignment="1">
      <alignment horizontal="center" vertical="center"/>
    </xf>
    <xf numFmtId="0" fontId="8" fillId="0" borderId="51" xfId="13425" applyFont="1" applyBorder="1" applyAlignment="1">
      <alignment horizontal="center" vertical="center"/>
    </xf>
    <xf numFmtId="0" fontId="8" fillId="95" borderId="0" xfId="13424" applyFont="1" applyFill="1" applyBorder="1" applyAlignment="1">
      <alignment horizontal="center" vertical="center"/>
    </xf>
    <xf numFmtId="179" fontId="8" fillId="95" borderId="0" xfId="13424" applyNumberFormat="1" applyFont="1" applyFill="1" applyBorder="1" applyAlignment="1">
      <alignment horizontal="center" vertical="center"/>
    </xf>
    <xf numFmtId="0" fontId="8" fillId="95" borderId="0" xfId="13424" applyFont="1" applyFill="1" applyBorder="1" applyAlignment="1">
      <alignment horizontal="left" vertical="center" wrapText="1"/>
    </xf>
    <xf numFmtId="0" fontId="8" fillId="0" borderId="54" xfId="13424" applyFont="1" applyBorder="1" applyAlignment="1">
      <alignment horizontal="center" vertical="center"/>
    </xf>
    <xf numFmtId="179" fontId="8" fillId="0" borderId="54" xfId="13424" applyNumberFormat="1" applyFont="1" applyBorder="1" applyAlignment="1">
      <alignment horizontal="center" vertical="center"/>
    </xf>
    <xf numFmtId="0" fontId="8" fillId="0" borderId="54" xfId="13424" applyFont="1" applyBorder="1" applyAlignment="1">
      <alignment horizontal="left" vertical="center"/>
    </xf>
    <xf numFmtId="0" fontId="8" fillId="0" borderId="51" xfId="13425" applyFont="1" applyBorder="1" applyAlignment="1">
      <alignment horizontal="left" vertical="center"/>
    </xf>
    <xf numFmtId="0" fontId="8" fillId="0" borderId="54" xfId="13425" applyFont="1" applyBorder="1" applyAlignment="1">
      <alignment horizontal="left" vertical="center" wrapText="1"/>
    </xf>
    <xf numFmtId="0" fontId="8" fillId="0" borderId="54" xfId="13425" applyFont="1" applyBorder="1" applyAlignment="1">
      <alignment horizontal="center" vertical="center"/>
    </xf>
    <xf numFmtId="179" fontId="8" fillId="0" borderId="54" xfId="13425" applyNumberFormat="1" applyFont="1" applyBorder="1" applyAlignment="1">
      <alignment horizontal="center" vertical="center"/>
    </xf>
    <xf numFmtId="0" fontId="8" fillId="95" borderId="24" xfId="13425" applyFont="1" applyFill="1" applyBorder="1" applyAlignment="1">
      <alignment horizontal="left" vertical="center" wrapText="1"/>
    </xf>
    <xf numFmtId="0" fontId="8" fillId="95" borderId="24" xfId="13425" applyFont="1" applyFill="1" applyBorder="1" applyAlignment="1">
      <alignment horizontal="center" vertical="center"/>
    </xf>
    <xf numFmtId="179" fontId="8" fillId="95" borderId="24" xfId="13425" applyNumberFormat="1" applyFont="1" applyFill="1" applyBorder="1" applyAlignment="1">
      <alignment horizontal="center" vertical="center"/>
    </xf>
    <xf numFmtId="0" fontId="8" fillId="0" borderId="24" xfId="13425" applyFont="1" applyBorder="1" applyAlignment="1">
      <alignment horizontal="left" vertical="center"/>
    </xf>
    <xf numFmtId="0" fontId="8" fillId="0" borderId="24" xfId="13425" applyFont="1" applyBorder="1" applyAlignment="1">
      <alignment horizontal="center" vertical="center"/>
    </xf>
    <xf numFmtId="179" fontId="8" fillId="0" borderId="24" xfId="13425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156" fillId="95" borderId="24" xfId="0" applyFont="1" applyFill="1" applyBorder="1" applyAlignment="1">
      <alignment horizontal="left" vertical="center" wrapText="1"/>
    </xf>
    <xf numFmtId="0" fontId="156" fillId="95" borderId="24" xfId="0" applyFont="1" applyFill="1" applyBorder="1" applyAlignment="1">
      <alignment horizontal="center" vertical="center"/>
    </xf>
    <xf numFmtId="179" fontId="8" fillId="95" borderId="24" xfId="0" applyNumberFormat="1" applyFont="1" applyFill="1" applyBorder="1" applyAlignment="1">
      <alignment horizontal="center" vertical="center"/>
    </xf>
    <xf numFmtId="0" fontId="8" fillId="95" borderId="24" xfId="0" applyFont="1" applyFill="1" applyBorder="1" applyAlignment="1">
      <alignment horizontal="center" vertical="center"/>
    </xf>
  </cellXfs>
  <cellStyles count="13426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42" xfId="13413" xr:uid="{8DBED435-7455-4DE6-A5BD-0CEB1B2CD055}"/>
    <cellStyle name="標準 43" xfId="13415" xr:uid="{081A04B3-A885-485B-A1E4-4BB17906918F}"/>
    <cellStyle name="標準 44" xfId="13417" xr:uid="{C49512E3-D959-4E2B-9A9D-6B8A77C9DE24}"/>
    <cellStyle name="標準 45" xfId="13416" xr:uid="{B8EC42E1-29EF-4A5B-B10B-41EFB393B8D6}"/>
    <cellStyle name="標準 46" xfId="13414" xr:uid="{47E94661-05F7-457E-8468-C5D6580DD314}"/>
    <cellStyle name="標準 47" xfId="13418" xr:uid="{FE3FCBC5-3D4F-4171-95F8-6A95DC335A35}"/>
    <cellStyle name="標準 48" xfId="13419" xr:uid="{DB29C43D-350E-4032-9576-99DF6A16A188}"/>
    <cellStyle name="標準 49" xfId="13422" xr:uid="{2720484D-602C-459D-B01A-B5DAE65D6560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50" xfId="13423" xr:uid="{DA5F12D7-4078-4BB4-B4D0-3422B78F0D75}"/>
    <cellStyle name="標準 51" xfId="13424" xr:uid="{D3775738-84BD-43A3-B9CF-F1C1F775EF32}"/>
    <cellStyle name="標準 52" xfId="13421" xr:uid="{7EA63ACB-6817-47E6-B652-9434EF2E7EBB}"/>
    <cellStyle name="標準 53" xfId="13420" xr:uid="{AB2095AD-A0C6-4DD6-B8C0-A906177F7C64}"/>
    <cellStyle name="標準 54" xfId="13425" xr:uid="{3B651421-1455-4473-A6C9-665B0DA6D4AC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13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47624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714373</xdr:colOff>
      <xdr:row>3</xdr:row>
      <xdr:rowOff>571496</xdr:rowOff>
    </xdr:from>
    <xdr:to>
      <xdr:col>18</xdr:col>
      <xdr:colOff>309562</xdr:colOff>
      <xdr:row>7</xdr:row>
      <xdr:rowOff>282143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240248" y="2690809"/>
          <a:ext cx="8167689" cy="2044272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view="pageBreakPreview" zoomScale="40" zoomScaleNormal="40" zoomScaleSheetLayoutView="40" zoomScalePageLayoutView="40" workbookViewId="0">
      <selection activeCell="A16" sqref="A16:L2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  <col min="26" max="39" width="9" hidden="1" customWidth="1"/>
  </cols>
  <sheetData>
    <row r="1" spans="1:3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8" t="s">
        <v>19</v>
      </c>
      <c r="O1" s="108"/>
      <c r="P1" s="108"/>
      <c r="Q1" s="108"/>
      <c r="R1" s="108"/>
      <c r="S1" s="3"/>
    </row>
    <row r="2" spans="1:38" s="5" customFormat="1" ht="30" customHeight="1"/>
    <row r="3" spans="1:3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9"/>
      <c r="L3" s="109"/>
      <c r="M3" s="7"/>
      <c r="N3" s="7"/>
      <c r="O3" s="10"/>
      <c r="P3" s="12" t="s">
        <v>1</v>
      </c>
      <c r="Q3" s="110">
        <v>46183</v>
      </c>
      <c r="R3" s="110"/>
      <c r="S3" s="27" t="s">
        <v>16</v>
      </c>
      <c r="T3" s="7"/>
    </row>
    <row r="4" spans="1:38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6"/>
      <c r="J4" s="36"/>
      <c r="K4" s="36"/>
      <c r="L4" s="36"/>
      <c r="O4" s="14"/>
      <c r="P4" s="14"/>
      <c r="Q4" s="14"/>
      <c r="R4" s="14"/>
      <c r="S4" s="15"/>
      <c r="T4" s="14"/>
    </row>
    <row r="5" spans="1:38" s="17" customFormat="1" ht="37.5" customHeight="1">
      <c r="A5" s="111" t="s">
        <v>3</v>
      </c>
      <c r="B5" s="114" t="s">
        <v>4</v>
      </c>
      <c r="C5" s="114" t="s">
        <v>5</v>
      </c>
      <c r="D5" s="114"/>
      <c r="E5" s="114"/>
      <c r="F5" s="114"/>
      <c r="G5" s="114" t="s">
        <v>6</v>
      </c>
      <c r="H5" s="114"/>
      <c r="I5" s="114" t="s">
        <v>7</v>
      </c>
      <c r="J5" s="114"/>
      <c r="K5" s="117" t="s">
        <v>8</v>
      </c>
      <c r="L5" s="118"/>
      <c r="M5" s="16"/>
    </row>
    <row r="6" spans="1:38" s="17" customFormat="1" ht="37.5" customHeight="1">
      <c r="A6" s="112"/>
      <c r="B6" s="115"/>
      <c r="C6" s="119" t="s">
        <v>9</v>
      </c>
      <c r="D6" s="119"/>
      <c r="E6" s="119" t="s">
        <v>17</v>
      </c>
      <c r="F6" s="119"/>
      <c r="G6" s="119" t="s">
        <v>17</v>
      </c>
      <c r="H6" s="119"/>
      <c r="I6" s="119" t="s">
        <v>18</v>
      </c>
      <c r="J6" s="119"/>
      <c r="K6" s="124" t="s">
        <v>10</v>
      </c>
      <c r="L6" s="125"/>
      <c r="M6" s="16"/>
    </row>
    <row r="7" spans="1:38" s="17" customFormat="1" ht="37.5" customHeight="1">
      <c r="A7" s="112"/>
      <c r="B7" s="115"/>
      <c r="C7" s="119"/>
      <c r="D7" s="119"/>
      <c r="E7" s="119"/>
      <c r="F7" s="119"/>
      <c r="G7" s="119"/>
      <c r="H7" s="119"/>
      <c r="I7" s="119"/>
      <c r="J7" s="119"/>
      <c r="K7" s="124"/>
      <c r="L7" s="125"/>
      <c r="M7" s="16"/>
    </row>
    <row r="8" spans="1:38" s="17" customFormat="1" ht="37.5" customHeight="1">
      <c r="A8" s="112"/>
      <c r="B8" s="115"/>
      <c r="C8" s="119"/>
      <c r="D8" s="119"/>
      <c r="E8" s="119"/>
      <c r="F8" s="119"/>
      <c r="G8" s="119"/>
      <c r="H8" s="119"/>
      <c r="I8" s="119"/>
      <c r="J8" s="119"/>
      <c r="K8" s="124"/>
      <c r="L8" s="125"/>
      <c r="M8" s="16"/>
    </row>
    <row r="9" spans="1:38" s="18" customFormat="1" ht="37.5" customHeight="1">
      <c r="A9" s="113"/>
      <c r="B9" s="116"/>
      <c r="C9" s="48"/>
      <c r="D9" s="48"/>
      <c r="E9" s="48"/>
      <c r="F9" s="48"/>
      <c r="G9" s="120"/>
      <c r="H9" s="120"/>
      <c r="I9" s="121" t="s">
        <v>11</v>
      </c>
      <c r="J9" s="121"/>
      <c r="K9" s="122" t="s">
        <v>36</v>
      </c>
      <c r="L9" s="123"/>
      <c r="M9" s="16"/>
      <c r="Z9" s="62"/>
      <c r="AA9" s="62"/>
      <c r="AB9" s="62"/>
      <c r="AC9" s="63"/>
      <c r="AD9" s="63"/>
      <c r="AE9" s="63"/>
      <c r="AF9" s="63"/>
      <c r="AG9" s="63"/>
      <c r="AH9" s="63"/>
      <c r="AI9" s="63"/>
      <c r="AJ9" s="63"/>
      <c r="AK9" s="63"/>
      <c r="AL9" s="63" t="s">
        <v>39</v>
      </c>
    </row>
    <row r="10" spans="1:38" s="19" customFormat="1" ht="43.5" customHeight="1">
      <c r="A10" s="65" t="str">
        <f t="shared" ref="A10" si="0">IF(AND(D10="水",F10="水"),AL10,"★"&amp;AL10)</f>
        <v>YM INCEPTION</v>
      </c>
      <c r="B10" s="66" t="str">
        <f t="shared" ref="B10:B15" si="1">AA10</f>
        <v>246S</v>
      </c>
      <c r="C10" s="67">
        <f t="shared" ref="C10:C15" si="2">AB10</f>
        <v>46183</v>
      </c>
      <c r="D10" s="67" t="str">
        <f t="shared" ref="D10:D15" si="3">TEXT(C10,"aaa")</f>
        <v>水</v>
      </c>
      <c r="E10" s="67">
        <f t="shared" ref="E10:E15" si="4">AC10</f>
        <v>46183</v>
      </c>
      <c r="F10" s="67" t="str">
        <f t="shared" ref="F10:F15" si="5">TEXT(E10,"aaa")</f>
        <v>水</v>
      </c>
      <c r="G10" s="67">
        <f t="shared" ref="G10:G15" si="6">AD10</f>
        <v>46185</v>
      </c>
      <c r="H10" s="67" t="str">
        <f t="shared" ref="H10:H15" si="7">TEXT(G10,"aaa")</f>
        <v>金</v>
      </c>
      <c r="I10" s="67">
        <f t="shared" ref="I10:I15" si="8">AE10</f>
        <v>46185</v>
      </c>
      <c r="J10" s="68" t="str">
        <f t="shared" ref="J10:J15" si="9">TEXT(I10,"aaa")</f>
        <v>金</v>
      </c>
      <c r="K10" s="68">
        <f t="shared" ref="K10:K15" si="10">AG10</f>
        <v>46197</v>
      </c>
      <c r="L10" s="69" t="str">
        <f t="shared" ref="L10:L15" si="11">TEXT(K10,"aaa")</f>
        <v>水</v>
      </c>
      <c r="Z10" s="85" t="s">
        <v>38</v>
      </c>
      <c r="AA10" s="86" t="s">
        <v>46</v>
      </c>
      <c r="AB10" s="87">
        <v>46183</v>
      </c>
      <c r="AC10" s="87">
        <v>46183</v>
      </c>
      <c r="AD10" s="87">
        <v>46185</v>
      </c>
      <c r="AE10" s="87">
        <v>46185</v>
      </c>
      <c r="AF10" s="86" t="s">
        <v>40</v>
      </c>
      <c r="AG10" s="87">
        <v>46197</v>
      </c>
      <c r="AH10" s="86" t="s">
        <v>41</v>
      </c>
      <c r="AJ10" s="75" t="s">
        <v>38</v>
      </c>
      <c r="AL10" s="64" t="str">
        <f t="shared" ref="AL10:AL15" si="12">IF(Z10=AJ10,Z10,"※"&amp;Z10)</f>
        <v>YM INCEPTION</v>
      </c>
    </row>
    <row r="11" spans="1:38" s="19" customFormat="1" ht="43.5" customHeight="1">
      <c r="A11" s="65" t="str">
        <f t="shared" ref="A11" si="13">IF(AND(D11="木",F11="木"),AL11,"★"&amp;AL11)</f>
        <v>SEASPAN OSAKA</v>
      </c>
      <c r="B11" s="66" t="str">
        <f t="shared" si="1"/>
        <v>0035W</v>
      </c>
      <c r="C11" s="67">
        <f t="shared" si="2"/>
        <v>46184</v>
      </c>
      <c r="D11" s="67" t="str">
        <f t="shared" si="3"/>
        <v>木</v>
      </c>
      <c r="E11" s="67">
        <f t="shared" si="4"/>
        <v>46184</v>
      </c>
      <c r="F11" s="67" t="str">
        <f t="shared" si="5"/>
        <v>木</v>
      </c>
      <c r="G11" s="67">
        <f t="shared" si="6"/>
        <v>46188</v>
      </c>
      <c r="H11" s="67" t="str">
        <f t="shared" si="7"/>
        <v>月</v>
      </c>
      <c r="I11" s="67">
        <f t="shared" si="8"/>
        <v>46188</v>
      </c>
      <c r="J11" s="68" t="str">
        <f t="shared" si="9"/>
        <v>月</v>
      </c>
      <c r="K11" s="68">
        <f t="shared" si="10"/>
        <v>46204</v>
      </c>
      <c r="L11" s="69" t="str">
        <f t="shared" si="11"/>
        <v>水</v>
      </c>
      <c r="M11" s="44"/>
      <c r="Z11" s="88" t="s">
        <v>47</v>
      </c>
      <c r="AA11" s="89" t="s">
        <v>48</v>
      </c>
      <c r="AB11" s="90">
        <v>46184</v>
      </c>
      <c r="AC11" s="90">
        <v>46184</v>
      </c>
      <c r="AD11" s="90">
        <v>46188</v>
      </c>
      <c r="AE11" s="90">
        <v>46188</v>
      </c>
      <c r="AF11" s="89" t="s">
        <v>43</v>
      </c>
      <c r="AG11" s="90">
        <v>46204</v>
      </c>
      <c r="AH11" s="89" t="s">
        <v>44</v>
      </c>
      <c r="AJ11" s="76" t="s">
        <v>47</v>
      </c>
      <c r="AL11" s="64" t="str">
        <f t="shared" si="12"/>
        <v>SEASPAN OSAKA</v>
      </c>
    </row>
    <row r="12" spans="1:38" s="19" customFormat="1" ht="43.5" customHeight="1">
      <c r="A12" s="65" t="str">
        <f t="shared" ref="A12" si="14">IF(AND(D12="水",F12="水"),AL12,"★"&amp;AL12)</f>
        <v>YM IMPROVEMENT</v>
      </c>
      <c r="B12" s="66" t="str">
        <f t="shared" si="1"/>
        <v>275S</v>
      </c>
      <c r="C12" s="67">
        <f t="shared" si="2"/>
        <v>46190</v>
      </c>
      <c r="D12" s="67" t="str">
        <f t="shared" si="3"/>
        <v>水</v>
      </c>
      <c r="E12" s="67">
        <f t="shared" si="4"/>
        <v>46190</v>
      </c>
      <c r="F12" s="67" t="str">
        <f t="shared" si="5"/>
        <v>水</v>
      </c>
      <c r="G12" s="67">
        <f t="shared" si="6"/>
        <v>46192</v>
      </c>
      <c r="H12" s="67" t="str">
        <f t="shared" si="7"/>
        <v>金</v>
      </c>
      <c r="I12" s="67">
        <f t="shared" si="8"/>
        <v>46192</v>
      </c>
      <c r="J12" s="68" t="str">
        <f t="shared" si="9"/>
        <v>金</v>
      </c>
      <c r="K12" s="68">
        <f t="shared" si="10"/>
        <v>46204</v>
      </c>
      <c r="L12" s="69" t="str">
        <f t="shared" si="11"/>
        <v>水</v>
      </c>
      <c r="M12" s="44"/>
      <c r="Z12" s="85" t="s">
        <v>42</v>
      </c>
      <c r="AA12" s="86" t="s">
        <v>49</v>
      </c>
      <c r="AB12" s="87">
        <v>46190</v>
      </c>
      <c r="AC12" s="87">
        <v>46190</v>
      </c>
      <c r="AD12" s="87">
        <v>46192</v>
      </c>
      <c r="AE12" s="87">
        <v>46192</v>
      </c>
      <c r="AF12" s="86" t="s">
        <v>40</v>
      </c>
      <c r="AG12" s="87">
        <v>46204</v>
      </c>
      <c r="AH12" s="86" t="s">
        <v>41</v>
      </c>
      <c r="AJ12" s="75" t="s">
        <v>42</v>
      </c>
      <c r="AL12" s="64" t="str">
        <f t="shared" si="12"/>
        <v>YM IMPROVEMENT</v>
      </c>
    </row>
    <row r="13" spans="1:38" s="19" customFormat="1" ht="43.5" customHeight="1">
      <c r="A13" s="65" t="str">
        <f t="shared" ref="A13" si="15">IF(AND(D13="木",F13="木"),AL13,"★"&amp;AL13)</f>
        <v>NYK FUJI</v>
      </c>
      <c r="B13" s="66" t="str">
        <f t="shared" si="1"/>
        <v>0138W</v>
      </c>
      <c r="C13" s="67">
        <f t="shared" si="2"/>
        <v>46191</v>
      </c>
      <c r="D13" s="67" t="str">
        <f t="shared" si="3"/>
        <v>木</v>
      </c>
      <c r="E13" s="67">
        <f t="shared" si="4"/>
        <v>46191</v>
      </c>
      <c r="F13" s="67" t="str">
        <f t="shared" si="5"/>
        <v>木</v>
      </c>
      <c r="G13" s="67">
        <f t="shared" si="6"/>
        <v>46195</v>
      </c>
      <c r="H13" s="67" t="str">
        <f t="shared" si="7"/>
        <v>月</v>
      </c>
      <c r="I13" s="67">
        <f t="shared" si="8"/>
        <v>46195</v>
      </c>
      <c r="J13" s="68" t="str">
        <f t="shared" si="9"/>
        <v>月</v>
      </c>
      <c r="K13" s="68">
        <f t="shared" si="10"/>
        <v>46211</v>
      </c>
      <c r="L13" s="69" t="str">
        <f t="shared" si="11"/>
        <v>水</v>
      </c>
      <c r="M13" s="44"/>
      <c r="Z13" s="88" t="s">
        <v>50</v>
      </c>
      <c r="AA13" s="89" t="s">
        <v>51</v>
      </c>
      <c r="AB13" s="90">
        <v>46191</v>
      </c>
      <c r="AC13" s="90">
        <v>46191</v>
      </c>
      <c r="AD13" s="90">
        <v>46195</v>
      </c>
      <c r="AE13" s="90">
        <v>46195</v>
      </c>
      <c r="AF13" s="89" t="s">
        <v>43</v>
      </c>
      <c r="AG13" s="90">
        <v>46211</v>
      </c>
      <c r="AH13" s="89" t="s">
        <v>44</v>
      </c>
      <c r="AJ13" s="76" t="s">
        <v>50</v>
      </c>
      <c r="AL13" s="64" t="str">
        <f t="shared" si="12"/>
        <v>NYK FUJI</v>
      </c>
    </row>
    <row r="14" spans="1:38" s="19" customFormat="1" ht="43.5" customHeight="1">
      <c r="A14" s="65" t="str">
        <f t="shared" ref="A14" si="16">IF(AND(D14="水",F14="水"),AL14,"★"&amp;AL14)</f>
        <v>HORAI BRIDGE</v>
      </c>
      <c r="B14" s="66" t="str">
        <f t="shared" si="1"/>
        <v>225S</v>
      </c>
      <c r="C14" s="67">
        <f t="shared" si="2"/>
        <v>46197</v>
      </c>
      <c r="D14" s="67" t="str">
        <f t="shared" si="3"/>
        <v>水</v>
      </c>
      <c r="E14" s="67">
        <f t="shared" si="4"/>
        <v>46197</v>
      </c>
      <c r="F14" s="67" t="str">
        <f t="shared" si="5"/>
        <v>水</v>
      </c>
      <c r="G14" s="67">
        <f t="shared" si="6"/>
        <v>46199</v>
      </c>
      <c r="H14" s="67" t="str">
        <f t="shared" si="7"/>
        <v>金</v>
      </c>
      <c r="I14" s="67">
        <f t="shared" si="8"/>
        <v>46199</v>
      </c>
      <c r="J14" s="68" t="str">
        <f t="shared" si="9"/>
        <v>金</v>
      </c>
      <c r="K14" s="68">
        <f t="shared" si="10"/>
        <v>46211</v>
      </c>
      <c r="L14" s="69" t="str">
        <f t="shared" si="11"/>
        <v>水</v>
      </c>
      <c r="M14" s="44"/>
      <c r="Z14" s="85" t="s">
        <v>37</v>
      </c>
      <c r="AA14" s="86" t="s">
        <v>52</v>
      </c>
      <c r="AB14" s="87">
        <v>46197</v>
      </c>
      <c r="AC14" s="87">
        <v>46197</v>
      </c>
      <c r="AD14" s="87">
        <v>46199</v>
      </c>
      <c r="AE14" s="87">
        <v>46199</v>
      </c>
      <c r="AF14" s="86" t="s">
        <v>40</v>
      </c>
      <c r="AG14" s="87">
        <v>46211</v>
      </c>
      <c r="AH14" s="86" t="s">
        <v>41</v>
      </c>
      <c r="AJ14" s="75" t="s">
        <v>37</v>
      </c>
      <c r="AL14" s="64" t="str">
        <f t="shared" si="12"/>
        <v>HORAI BRIDGE</v>
      </c>
    </row>
    <row r="15" spans="1:38" s="19" customFormat="1" ht="43.5" customHeight="1">
      <c r="A15" s="65" t="str">
        <f t="shared" ref="A15" si="17">IF(AND(D15="木",F15="木"),AL15,"★"&amp;AL15)</f>
        <v>※MOL EARNEST</v>
      </c>
      <c r="B15" s="66" t="str">
        <f t="shared" si="1"/>
        <v>0116W</v>
      </c>
      <c r="C15" s="67">
        <f t="shared" si="2"/>
        <v>46198</v>
      </c>
      <c r="D15" s="67" t="str">
        <f t="shared" si="3"/>
        <v>木</v>
      </c>
      <c r="E15" s="67">
        <f t="shared" si="4"/>
        <v>46198</v>
      </c>
      <c r="F15" s="67" t="str">
        <f t="shared" si="5"/>
        <v>木</v>
      </c>
      <c r="G15" s="67">
        <f t="shared" si="6"/>
        <v>46202</v>
      </c>
      <c r="H15" s="67" t="str">
        <f t="shared" si="7"/>
        <v>月</v>
      </c>
      <c r="I15" s="67">
        <f t="shared" si="8"/>
        <v>46202</v>
      </c>
      <c r="J15" s="68" t="str">
        <f t="shared" si="9"/>
        <v>月</v>
      </c>
      <c r="K15" s="68">
        <f t="shared" si="10"/>
        <v>46218</v>
      </c>
      <c r="L15" s="69" t="str">
        <f t="shared" si="11"/>
        <v>水</v>
      </c>
      <c r="M15" s="44"/>
      <c r="Z15" s="88" t="s">
        <v>54</v>
      </c>
      <c r="AA15" s="89" t="s">
        <v>55</v>
      </c>
      <c r="AB15" s="90">
        <v>46198</v>
      </c>
      <c r="AC15" s="90">
        <v>46198</v>
      </c>
      <c r="AD15" s="90">
        <v>46202</v>
      </c>
      <c r="AE15" s="90">
        <v>46202</v>
      </c>
      <c r="AF15" s="89" t="s">
        <v>43</v>
      </c>
      <c r="AG15" s="90">
        <v>46218</v>
      </c>
      <c r="AH15" s="89" t="s">
        <v>44</v>
      </c>
      <c r="AJ15" s="77" t="s">
        <v>53</v>
      </c>
      <c r="AL15" s="78" t="str">
        <f t="shared" si="12"/>
        <v>※MOL EARNEST</v>
      </c>
    </row>
    <row r="16" spans="1:38" s="19" customFormat="1" ht="43.5" customHeight="1">
      <c r="A16" s="65" t="str">
        <f t="shared" ref="A16" si="18">IF(AND(D16="水",F16="水"),AL16,"★"&amp;AL16)</f>
        <v>YM IMMENSE</v>
      </c>
      <c r="B16" s="66" t="str">
        <f t="shared" ref="B16:B24" si="19">AA16</f>
        <v>408S</v>
      </c>
      <c r="C16" s="67">
        <f t="shared" ref="C16:C24" si="20">AB16</f>
        <v>46204</v>
      </c>
      <c r="D16" s="67" t="str">
        <f t="shared" ref="D16:D24" si="21">TEXT(C16,"aaa")</f>
        <v>水</v>
      </c>
      <c r="E16" s="67">
        <f t="shared" ref="E16:E24" si="22">AC16</f>
        <v>46204</v>
      </c>
      <c r="F16" s="67" t="str">
        <f t="shared" ref="F16:F24" si="23">TEXT(E16,"aaa")</f>
        <v>水</v>
      </c>
      <c r="G16" s="67">
        <f t="shared" ref="G16:G24" si="24">AD16</f>
        <v>46206</v>
      </c>
      <c r="H16" s="67" t="str">
        <f t="shared" ref="H16:H24" si="25">TEXT(G16,"aaa")</f>
        <v>金</v>
      </c>
      <c r="I16" s="67">
        <f t="shared" ref="I16:I24" si="26">AE16</f>
        <v>46206</v>
      </c>
      <c r="J16" s="68" t="str">
        <f t="shared" ref="J16:J24" si="27">TEXT(I16,"aaa")</f>
        <v>金</v>
      </c>
      <c r="K16" s="68">
        <f t="shared" ref="K16:K24" si="28">AG16</f>
        <v>46218</v>
      </c>
      <c r="L16" s="69" t="str">
        <f t="shared" ref="L16:L24" si="29">TEXT(K16,"aaa")</f>
        <v>水</v>
      </c>
      <c r="M16" s="44"/>
      <c r="Z16" s="99" t="s">
        <v>45</v>
      </c>
      <c r="AA16" s="100" t="s">
        <v>56</v>
      </c>
      <c r="AB16" s="101">
        <v>46204</v>
      </c>
      <c r="AC16" s="101">
        <v>46204</v>
      </c>
      <c r="AD16" s="101">
        <v>46206</v>
      </c>
      <c r="AE16" s="101">
        <v>46206</v>
      </c>
      <c r="AF16" s="100" t="s">
        <v>40</v>
      </c>
      <c r="AG16" s="101">
        <v>46218</v>
      </c>
      <c r="AH16" s="100" t="s">
        <v>41</v>
      </c>
      <c r="AJ16" s="99" t="s">
        <v>45</v>
      </c>
      <c r="AL16" s="64" t="str">
        <f t="shared" ref="AL16:AL24" si="30">IF(Z16=AJ16,Z16,"※"&amp;Z16)</f>
        <v>YM IMMENSE</v>
      </c>
    </row>
    <row r="17" spans="1:38" s="19" customFormat="1" ht="43.5" customHeight="1">
      <c r="A17" s="65" t="str">
        <f t="shared" ref="A17" si="31">IF(AND(D17="木",F17="木"),AL17,"★"&amp;AL17)</f>
        <v>BANGKOK BRIDGE</v>
      </c>
      <c r="B17" s="66" t="str">
        <f t="shared" si="19"/>
        <v>0517W</v>
      </c>
      <c r="C17" s="67">
        <f t="shared" si="20"/>
        <v>46205</v>
      </c>
      <c r="D17" s="67" t="str">
        <f t="shared" si="21"/>
        <v>木</v>
      </c>
      <c r="E17" s="67">
        <f t="shared" si="22"/>
        <v>46205</v>
      </c>
      <c r="F17" s="67" t="str">
        <f t="shared" si="23"/>
        <v>木</v>
      </c>
      <c r="G17" s="67">
        <f t="shared" si="24"/>
        <v>46209</v>
      </c>
      <c r="H17" s="67" t="str">
        <f t="shared" si="25"/>
        <v>月</v>
      </c>
      <c r="I17" s="67">
        <f t="shared" si="26"/>
        <v>46209</v>
      </c>
      <c r="J17" s="68" t="str">
        <f t="shared" si="27"/>
        <v>月</v>
      </c>
      <c r="K17" s="68">
        <f t="shared" si="28"/>
        <v>46225</v>
      </c>
      <c r="L17" s="69" t="str">
        <f t="shared" si="29"/>
        <v>水</v>
      </c>
      <c r="M17" s="44"/>
      <c r="Z17" s="102" t="s">
        <v>57</v>
      </c>
      <c r="AA17" s="103" t="s">
        <v>58</v>
      </c>
      <c r="AB17" s="104">
        <v>46205</v>
      </c>
      <c r="AC17" s="104">
        <v>46205</v>
      </c>
      <c r="AD17" s="104">
        <v>46209</v>
      </c>
      <c r="AE17" s="104">
        <v>46209</v>
      </c>
      <c r="AF17" s="103" t="s">
        <v>43</v>
      </c>
      <c r="AG17" s="104">
        <v>46225</v>
      </c>
      <c r="AH17" s="103" t="s">
        <v>44</v>
      </c>
      <c r="AJ17" s="102" t="s">
        <v>57</v>
      </c>
      <c r="AL17" s="64" t="str">
        <f t="shared" si="30"/>
        <v>BANGKOK BRIDGE</v>
      </c>
    </row>
    <row r="18" spans="1:38" s="19" customFormat="1" ht="43.5" customHeight="1">
      <c r="A18" s="65" t="str">
        <f t="shared" ref="A18" si="32">IF(AND(D18="水",F18="水"),AL18,"★"&amp;AL18)</f>
        <v>YM INCEPTION</v>
      </c>
      <c r="B18" s="66" t="str">
        <f t="shared" si="19"/>
        <v>247S</v>
      </c>
      <c r="C18" s="67">
        <f t="shared" si="20"/>
        <v>46211</v>
      </c>
      <c r="D18" s="67" t="str">
        <f t="shared" si="21"/>
        <v>水</v>
      </c>
      <c r="E18" s="67">
        <f t="shared" si="22"/>
        <v>46211</v>
      </c>
      <c r="F18" s="67" t="str">
        <f t="shared" si="23"/>
        <v>水</v>
      </c>
      <c r="G18" s="67">
        <f t="shared" si="24"/>
        <v>46213</v>
      </c>
      <c r="H18" s="67" t="str">
        <f t="shared" si="25"/>
        <v>金</v>
      </c>
      <c r="I18" s="67">
        <f t="shared" si="26"/>
        <v>46213</v>
      </c>
      <c r="J18" s="68" t="str">
        <f t="shared" si="27"/>
        <v>金</v>
      </c>
      <c r="K18" s="68">
        <f t="shared" si="28"/>
        <v>46225</v>
      </c>
      <c r="L18" s="69" t="str">
        <f t="shared" si="29"/>
        <v>水</v>
      </c>
      <c r="M18" s="44"/>
      <c r="Z18" s="105" t="s">
        <v>38</v>
      </c>
      <c r="AA18" s="106" t="s">
        <v>59</v>
      </c>
      <c r="AB18" s="107">
        <v>46211</v>
      </c>
      <c r="AC18" s="107">
        <v>46211</v>
      </c>
      <c r="AD18" s="107">
        <v>46213</v>
      </c>
      <c r="AE18" s="107">
        <v>46213</v>
      </c>
      <c r="AF18" s="106" t="s">
        <v>40</v>
      </c>
      <c r="AG18" s="107">
        <v>46225</v>
      </c>
      <c r="AH18" s="106" t="s">
        <v>41</v>
      </c>
      <c r="AJ18" s="105" t="s">
        <v>38</v>
      </c>
      <c r="AL18" s="78" t="str">
        <f t="shared" si="30"/>
        <v>YM INCEPTION</v>
      </c>
    </row>
    <row r="19" spans="1:38" s="44" customFormat="1" ht="43.5" customHeight="1">
      <c r="A19" s="65" t="str">
        <f t="shared" ref="A19" si="33">IF(AND(D19="木",F19="木"),AL19,"★"&amp;AL19)</f>
        <v>NYK FUTAGO</v>
      </c>
      <c r="B19" s="66" t="str">
        <f t="shared" si="19"/>
        <v>0108W</v>
      </c>
      <c r="C19" s="67">
        <f t="shared" si="20"/>
        <v>46212</v>
      </c>
      <c r="D19" s="67" t="str">
        <f t="shared" si="21"/>
        <v>木</v>
      </c>
      <c r="E19" s="67">
        <f t="shared" si="22"/>
        <v>46212</v>
      </c>
      <c r="F19" s="67" t="str">
        <f t="shared" si="23"/>
        <v>木</v>
      </c>
      <c r="G19" s="67">
        <f t="shared" si="24"/>
        <v>46216</v>
      </c>
      <c r="H19" s="67" t="str">
        <f t="shared" si="25"/>
        <v>月</v>
      </c>
      <c r="I19" s="67">
        <f t="shared" si="26"/>
        <v>46216</v>
      </c>
      <c r="J19" s="68" t="str">
        <f t="shared" si="27"/>
        <v>月</v>
      </c>
      <c r="K19" s="68">
        <f t="shared" si="28"/>
        <v>46232</v>
      </c>
      <c r="L19" s="69" t="str">
        <f t="shared" si="29"/>
        <v>水</v>
      </c>
      <c r="Z19" s="102" t="s">
        <v>60</v>
      </c>
      <c r="AA19" s="103" t="s">
        <v>61</v>
      </c>
      <c r="AB19" s="104">
        <v>46212</v>
      </c>
      <c r="AC19" s="104">
        <v>46212</v>
      </c>
      <c r="AD19" s="104">
        <v>46216</v>
      </c>
      <c r="AE19" s="104">
        <v>46216</v>
      </c>
      <c r="AF19" s="103" t="s">
        <v>43</v>
      </c>
      <c r="AG19" s="104">
        <v>46232</v>
      </c>
      <c r="AH19" s="103" t="s">
        <v>44</v>
      </c>
      <c r="AJ19" s="102" t="s">
        <v>60</v>
      </c>
      <c r="AL19" s="78" t="str">
        <f t="shared" si="30"/>
        <v>NYK FUTAGO</v>
      </c>
    </row>
    <row r="20" spans="1:38" s="44" customFormat="1" ht="43.5" customHeight="1">
      <c r="A20" s="65" t="str">
        <f t="shared" ref="A20" si="34">IF(AND(D20="水",F20="水"),AL20,"★"&amp;AL20)</f>
        <v>YM IMPROVEMENT</v>
      </c>
      <c r="B20" s="66" t="str">
        <f t="shared" si="19"/>
        <v>276S</v>
      </c>
      <c r="C20" s="67">
        <f t="shared" si="20"/>
        <v>46218</v>
      </c>
      <c r="D20" s="67" t="str">
        <f t="shared" si="21"/>
        <v>水</v>
      </c>
      <c r="E20" s="67">
        <f t="shared" si="22"/>
        <v>46218</v>
      </c>
      <c r="F20" s="67" t="str">
        <f t="shared" si="23"/>
        <v>水</v>
      </c>
      <c r="G20" s="67">
        <f t="shared" si="24"/>
        <v>46220</v>
      </c>
      <c r="H20" s="67" t="str">
        <f t="shared" si="25"/>
        <v>金</v>
      </c>
      <c r="I20" s="67">
        <f t="shared" si="26"/>
        <v>46220</v>
      </c>
      <c r="J20" s="68" t="str">
        <f t="shared" si="27"/>
        <v>金</v>
      </c>
      <c r="K20" s="68">
        <f t="shared" si="28"/>
        <v>46232</v>
      </c>
      <c r="L20" s="69" t="str">
        <f t="shared" si="29"/>
        <v>水</v>
      </c>
      <c r="Z20" s="105" t="s">
        <v>42</v>
      </c>
      <c r="AA20" s="106" t="s">
        <v>62</v>
      </c>
      <c r="AB20" s="107">
        <v>46218</v>
      </c>
      <c r="AC20" s="107">
        <v>46218</v>
      </c>
      <c r="AD20" s="107">
        <v>46220</v>
      </c>
      <c r="AE20" s="107">
        <v>46220</v>
      </c>
      <c r="AF20" s="106" t="s">
        <v>40</v>
      </c>
      <c r="AG20" s="107">
        <v>46232</v>
      </c>
      <c r="AH20" s="106" t="s">
        <v>41</v>
      </c>
      <c r="AJ20" s="105" t="s">
        <v>42</v>
      </c>
      <c r="AL20" s="78" t="str">
        <f t="shared" si="30"/>
        <v>YM IMPROVEMENT</v>
      </c>
    </row>
    <row r="21" spans="1:38" s="17" customFormat="1" ht="43.5" customHeight="1">
      <c r="A21" s="65" t="str">
        <f t="shared" ref="A21" si="35">IF(AND(D21="木",F21="木"),AL21,"★"&amp;AL21)</f>
        <v>NYK CONSTELLATION</v>
      </c>
      <c r="B21" s="66" t="str">
        <f t="shared" si="19"/>
        <v>0112W</v>
      </c>
      <c r="C21" s="67">
        <f t="shared" si="20"/>
        <v>46219</v>
      </c>
      <c r="D21" s="67" t="str">
        <f t="shared" si="21"/>
        <v>木</v>
      </c>
      <c r="E21" s="67">
        <f t="shared" si="22"/>
        <v>46219</v>
      </c>
      <c r="F21" s="67" t="str">
        <f t="shared" si="23"/>
        <v>木</v>
      </c>
      <c r="G21" s="67">
        <f t="shared" si="24"/>
        <v>46223</v>
      </c>
      <c r="H21" s="67" t="str">
        <f t="shared" si="25"/>
        <v>月</v>
      </c>
      <c r="I21" s="67">
        <f t="shared" si="26"/>
        <v>46223</v>
      </c>
      <c r="J21" s="68" t="str">
        <f t="shared" si="27"/>
        <v>月</v>
      </c>
      <c r="K21" s="68">
        <f t="shared" si="28"/>
        <v>46239</v>
      </c>
      <c r="L21" s="69" t="str">
        <f t="shared" si="29"/>
        <v>水</v>
      </c>
      <c r="M21" s="19"/>
      <c r="N21" s="21"/>
      <c r="Z21" s="102" t="s">
        <v>63</v>
      </c>
      <c r="AA21" s="103" t="s">
        <v>64</v>
      </c>
      <c r="AB21" s="104">
        <v>46219</v>
      </c>
      <c r="AC21" s="104">
        <v>46219</v>
      </c>
      <c r="AD21" s="104">
        <v>46223</v>
      </c>
      <c r="AE21" s="104">
        <v>46223</v>
      </c>
      <c r="AF21" s="103" t="s">
        <v>43</v>
      </c>
      <c r="AG21" s="104">
        <v>46239</v>
      </c>
      <c r="AH21" s="103" t="s">
        <v>44</v>
      </c>
      <c r="AJ21" s="102" t="s">
        <v>63</v>
      </c>
      <c r="AL21" s="78" t="str">
        <f t="shared" si="30"/>
        <v>NYK CONSTELLATION</v>
      </c>
    </row>
    <row r="22" spans="1:38" s="17" customFormat="1" ht="43.5" customHeight="1">
      <c r="A22" s="65" t="str">
        <f t="shared" ref="A22" si="36">IF(AND(D22="水",F22="水"),AL22,"★"&amp;AL22)</f>
        <v>HORAI BRIDGE</v>
      </c>
      <c r="B22" s="66" t="str">
        <f t="shared" si="19"/>
        <v>226S</v>
      </c>
      <c r="C22" s="67">
        <f t="shared" si="20"/>
        <v>46225</v>
      </c>
      <c r="D22" s="67" t="str">
        <f t="shared" si="21"/>
        <v>水</v>
      </c>
      <c r="E22" s="67">
        <f t="shared" si="22"/>
        <v>46225</v>
      </c>
      <c r="F22" s="67" t="str">
        <f t="shared" si="23"/>
        <v>水</v>
      </c>
      <c r="G22" s="67">
        <f t="shared" si="24"/>
        <v>46227</v>
      </c>
      <c r="H22" s="67" t="str">
        <f t="shared" si="25"/>
        <v>金</v>
      </c>
      <c r="I22" s="67">
        <f t="shared" si="26"/>
        <v>46227</v>
      </c>
      <c r="J22" s="68" t="str">
        <f t="shared" si="27"/>
        <v>金</v>
      </c>
      <c r="K22" s="68">
        <f t="shared" si="28"/>
        <v>46239</v>
      </c>
      <c r="L22" s="69" t="str">
        <f t="shared" si="29"/>
        <v>水</v>
      </c>
      <c r="M22" s="19"/>
      <c r="Z22" s="105" t="s">
        <v>37</v>
      </c>
      <c r="AA22" s="106" t="s">
        <v>65</v>
      </c>
      <c r="AB22" s="107">
        <v>46225</v>
      </c>
      <c r="AC22" s="107">
        <v>46225</v>
      </c>
      <c r="AD22" s="107">
        <v>46227</v>
      </c>
      <c r="AE22" s="107">
        <v>46227</v>
      </c>
      <c r="AF22" s="106" t="s">
        <v>40</v>
      </c>
      <c r="AG22" s="107">
        <v>46239</v>
      </c>
      <c r="AH22" s="106" t="s">
        <v>41</v>
      </c>
      <c r="AJ22" s="105" t="s">
        <v>37</v>
      </c>
      <c r="AL22" s="78" t="str">
        <f t="shared" si="30"/>
        <v>HORAI BRIDGE</v>
      </c>
    </row>
    <row r="23" spans="1:38" s="17" customFormat="1" ht="43.5" customHeight="1">
      <c r="A23" s="65" t="str">
        <f t="shared" ref="A23" si="37">IF(AND(D23="木",F23="木"),AL23,"★"&amp;AL23)</f>
        <v>※DELPHINUS C</v>
      </c>
      <c r="B23" s="66" t="str">
        <f t="shared" si="19"/>
        <v>0112W</v>
      </c>
      <c r="C23" s="67">
        <f t="shared" si="20"/>
        <v>46226</v>
      </c>
      <c r="D23" s="67" t="str">
        <f t="shared" si="21"/>
        <v>木</v>
      </c>
      <c r="E23" s="67">
        <f t="shared" si="22"/>
        <v>46226</v>
      </c>
      <c r="F23" s="67" t="str">
        <f t="shared" si="23"/>
        <v>木</v>
      </c>
      <c r="G23" s="67">
        <f t="shared" si="24"/>
        <v>46230</v>
      </c>
      <c r="H23" s="67" t="str">
        <f t="shared" si="25"/>
        <v>月</v>
      </c>
      <c r="I23" s="67">
        <f t="shared" si="26"/>
        <v>46230</v>
      </c>
      <c r="J23" s="68" t="str">
        <f t="shared" si="27"/>
        <v>月</v>
      </c>
      <c r="K23" s="68">
        <f t="shared" si="28"/>
        <v>46246</v>
      </c>
      <c r="L23" s="69" t="str">
        <f t="shared" si="29"/>
        <v>水</v>
      </c>
      <c r="M23" s="19"/>
      <c r="Z23" s="142" t="s">
        <v>67</v>
      </c>
      <c r="AA23" s="143" t="s">
        <v>64</v>
      </c>
      <c r="AB23" s="144">
        <v>46226</v>
      </c>
      <c r="AC23" s="144">
        <v>46226</v>
      </c>
      <c r="AD23" s="144">
        <v>46230</v>
      </c>
      <c r="AE23" s="144">
        <v>46230</v>
      </c>
      <c r="AF23" s="145" t="s">
        <v>43</v>
      </c>
      <c r="AG23" s="144">
        <v>46246</v>
      </c>
      <c r="AH23" s="145" t="s">
        <v>44</v>
      </c>
      <c r="AJ23" s="102" t="s">
        <v>53</v>
      </c>
      <c r="AL23" s="78" t="str">
        <f t="shared" si="30"/>
        <v>※DELPHINUS C</v>
      </c>
    </row>
    <row r="24" spans="1:38" s="17" customFormat="1" ht="43.5" customHeight="1">
      <c r="A24" s="74" t="str">
        <f t="shared" ref="A24" si="38">IF(AND(D24="水",F24="水"),AL24,"★"&amp;AL24)</f>
        <v>YM IMMENSE</v>
      </c>
      <c r="B24" s="72" t="str">
        <f t="shared" si="19"/>
        <v>409S</v>
      </c>
      <c r="C24" s="71">
        <f t="shared" si="20"/>
        <v>46232</v>
      </c>
      <c r="D24" s="71" t="str">
        <f t="shared" si="21"/>
        <v>水</v>
      </c>
      <c r="E24" s="71">
        <f t="shared" si="22"/>
        <v>46232</v>
      </c>
      <c r="F24" s="71" t="str">
        <f t="shared" si="23"/>
        <v>水</v>
      </c>
      <c r="G24" s="71">
        <f t="shared" si="24"/>
        <v>46234</v>
      </c>
      <c r="H24" s="71" t="str">
        <f t="shared" si="25"/>
        <v>金</v>
      </c>
      <c r="I24" s="71">
        <f t="shared" si="26"/>
        <v>46234</v>
      </c>
      <c r="J24" s="70" t="str">
        <f t="shared" si="27"/>
        <v>金</v>
      </c>
      <c r="K24" s="70">
        <f t="shared" si="28"/>
        <v>46246</v>
      </c>
      <c r="L24" s="73" t="str">
        <f t="shared" si="29"/>
        <v>水</v>
      </c>
      <c r="M24" s="19"/>
      <c r="Z24" s="98" t="s">
        <v>45</v>
      </c>
      <c r="AA24" s="91" t="s">
        <v>66</v>
      </c>
      <c r="AB24" s="84">
        <v>46232</v>
      </c>
      <c r="AC24" s="84">
        <v>46232</v>
      </c>
      <c r="AD24" s="84">
        <v>46234</v>
      </c>
      <c r="AE24" s="84">
        <v>46234</v>
      </c>
      <c r="AF24" s="91" t="s">
        <v>40</v>
      </c>
      <c r="AG24" s="84">
        <v>46246</v>
      </c>
      <c r="AH24" s="91" t="s">
        <v>41</v>
      </c>
      <c r="AJ24" s="98" t="s">
        <v>45</v>
      </c>
      <c r="AL24" s="78" t="str">
        <f t="shared" si="30"/>
        <v>YM IMMENSE</v>
      </c>
    </row>
    <row r="25" spans="1:38" s="83" customFormat="1" ht="43.5" customHeight="1">
      <c r="A25" s="79"/>
      <c r="B25" s="80"/>
      <c r="C25" s="81"/>
      <c r="D25" s="81"/>
      <c r="E25" s="81"/>
      <c r="F25" s="81"/>
      <c r="G25" s="81"/>
      <c r="H25" s="81"/>
      <c r="I25" s="81"/>
      <c r="J25" s="82"/>
      <c r="K25" s="82"/>
      <c r="L25" s="82"/>
      <c r="M25" s="45"/>
      <c r="Z25" s="94"/>
      <c r="AA25" s="92"/>
      <c r="AB25" s="93"/>
      <c r="AC25" s="93"/>
      <c r="AD25" s="93"/>
      <c r="AE25" s="93"/>
      <c r="AF25" s="92"/>
      <c r="AG25" s="93"/>
      <c r="AH25" s="92"/>
    </row>
    <row r="26" spans="1:38" s="17" customFormat="1" ht="43.5" customHeight="1">
      <c r="A26" s="141" t="s">
        <v>28</v>
      </c>
      <c r="B26" s="141"/>
      <c r="C26" s="141"/>
      <c r="D26" s="141"/>
      <c r="M26" s="20"/>
      <c r="Z26" s="97"/>
      <c r="AA26" s="95"/>
      <c r="AB26" s="96"/>
      <c r="AC26" s="96"/>
      <c r="AD26" s="96"/>
      <c r="AE26" s="96"/>
      <c r="AF26" s="95"/>
      <c r="AG26" s="96"/>
      <c r="AH26" s="95"/>
    </row>
    <row r="27" spans="1:38" s="17" customFormat="1" ht="28.5">
      <c r="A27" s="49" t="s">
        <v>30</v>
      </c>
      <c r="B27" s="50"/>
      <c r="C27" s="50"/>
      <c r="D27" s="50"/>
      <c r="E27" s="50"/>
      <c r="F27"/>
      <c r="G27"/>
      <c r="H27" s="4"/>
      <c r="I27" s="4"/>
      <c r="J27" s="4"/>
      <c r="K27" s="4"/>
      <c r="L27" s="4"/>
      <c r="M27" s="51"/>
      <c r="N27" s="4"/>
      <c r="O27" s="52"/>
      <c r="P27" s="52"/>
      <c r="Q27" s="52"/>
    </row>
    <row r="28" spans="1:38" s="17" customFormat="1" ht="28.5">
      <c r="A28" s="53" t="s">
        <v>31</v>
      </c>
      <c r="B28" s="54"/>
      <c r="C28"/>
      <c r="D28"/>
      <c r="E28" s="50"/>
      <c r="F28"/>
      <c r="G28"/>
      <c r="H28" s="4"/>
      <c r="I28" s="4"/>
      <c r="J28" s="4"/>
      <c r="K28" s="4"/>
      <c r="L28" s="4"/>
      <c r="M28" s="51"/>
      <c r="N28" s="4"/>
      <c r="O28" s="52"/>
      <c r="P28" s="52"/>
      <c r="Q28" s="52"/>
    </row>
    <row r="29" spans="1:38" s="17" customFormat="1" ht="28.5">
      <c r="A29" s="53" t="s">
        <v>32</v>
      </c>
      <c r="B29" s="54"/>
      <c r="C29" s="54"/>
      <c r="D29" s="54"/>
      <c r="E29" s="54"/>
      <c r="F29"/>
      <c r="G29"/>
      <c r="H29"/>
      <c r="I29" s="4"/>
      <c r="J29" s="4"/>
      <c r="K29" s="4"/>
      <c r="L29" s="4"/>
      <c r="M29" s="51"/>
      <c r="N29" s="4"/>
      <c r="O29" s="52"/>
      <c r="P29" s="52"/>
      <c r="Q29" s="52"/>
    </row>
    <row r="30" spans="1:38" ht="43.5" customHeight="1" thickBot="1">
      <c r="A30" s="22" t="s">
        <v>12</v>
      </c>
      <c r="B30" s="138" t="s">
        <v>13</v>
      </c>
      <c r="C30" s="139"/>
      <c r="D30" s="139"/>
      <c r="E30" s="139"/>
      <c r="F30" s="140"/>
      <c r="G30" s="138" t="s">
        <v>14</v>
      </c>
      <c r="H30" s="139"/>
      <c r="I30" s="139"/>
      <c r="J30" s="46"/>
      <c r="K30" s="46"/>
      <c r="L30" s="46"/>
      <c r="M30" s="47"/>
    </row>
    <row r="31" spans="1:38" ht="49.5" customHeight="1" thickTop="1">
      <c r="A31" s="126" t="s">
        <v>15</v>
      </c>
      <c r="B31" s="128" t="s">
        <v>20</v>
      </c>
      <c r="C31" s="129"/>
      <c r="D31" s="129"/>
      <c r="E31" s="129"/>
      <c r="F31" s="130"/>
      <c r="G31" s="29" t="s">
        <v>21</v>
      </c>
      <c r="H31" s="30"/>
      <c r="I31" s="31"/>
      <c r="J31" s="32"/>
      <c r="K31" s="32"/>
      <c r="L31" s="33" t="s">
        <v>22</v>
      </c>
      <c r="M31" s="34"/>
    </row>
    <row r="32" spans="1:38" ht="49.5" customHeight="1">
      <c r="A32" s="127"/>
      <c r="B32" s="131"/>
      <c r="C32" s="132"/>
      <c r="D32" s="132"/>
      <c r="E32" s="132"/>
      <c r="F32" s="133"/>
      <c r="G32" s="24" t="s">
        <v>23</v>
      </c>
      <c r="H32" s="23"/>
      <c r="I32" s="25"/>
      <c r="J32" s="26"/>
      <c r="K32" s="26"/>
      <c r="L32" s="28"/>
      <c r="M32" s="35"/>
    </row>
    <row r="33" spans="1:19" ht="49.5" customHeight="1">
      <c r="A33" s="134" t="s">
        <v>29</v>
      </c>
      <c r="B33" s="136" t="s">
        <v>27</v>
      </c>
      <c r="C33" s="137"/>
      <c r="D33" s="137"/>
      <c r="E33" s="137"/>
      <c r="F33" s="137"/>
      <c r="G33" s="37" t="s">
        <v>24</v>
      </c>
      <c r="H33" s="38"/>
      <c r="I33" s="38"/>
      <c r="J33" s="38"/>
      <c r="K33" s="39" t="s">
        <v>25</v>
      </c>
      <c r="L33" s="38"/>
      <c r="M33" s="40"/>
    </row>
    <row r="34" spans="1:19" ht="49.5" customHeight="1">
      <c r="A34" s="135"/>
      <c r="B34" s="135"/>
      <c r="C34" s="135"/>
      <c r="D34" s="135"/>
      <c r="E34" s="135"/>
      <c r="F34" s="135"/>
      <c r="G34" s="41" t="s">
        <v>26</v>
      </c>
      <c r="H34" s="42"/>
      <c r="I34" s="42"/>
      <c r="J34" s="42"/>
      <c r="K34" s="42"/>
      <c r="L34" s="42"/>
      <c r="M34" s="43"/>
    </row>
    <row r="35" spans="1:19" ht="60" customHeight="1">
      <c r="A35" s="55" t="s">
        <v>33</v>
      </c>
      <c r="B35" s="56"/>
      <c r="C35" s="56"/>
      <c r="D35" s="56"/>
      <c r="E35" s="56"/>
      <c r="F35" s="56"/>
      <c r="G35" s="56"/>
      <c r="H35" s="56"/>
      <c r="I35" s="57"/>
      <c r="J35" s="58"/>
      <c r="K35" s="59"/>
      <c r="L35" s="58"/>
      <c r="M35" s="58"/>
      <c r="N35" s="60"/>
      <c r="O35" s="61"/>
      <c r="P35" s="61"/>
      <c r="Q35" s="61"/>
      <c r="R35" s="61"/>
      <c r="S35" s="61"/>
    </row>
    <row r="36" spans="1:19" ht="60" customHeight="1">
      <c r="A36" s="55" t="s">
        <v>34</v>
      </c>
      <c r="B36" s="56"/>
      <c r="C36" s="56"/>
      <c r="D36" s="56"/>
      <c r="E36" s="56"/>
      <c r="F36" s="56"/>
      <c r="G36" s="56"/>
      <c r="H36" s="56"/>
      <c r="I36" s="57"/>
      <c r="J36" s="58"/>
      <c r="K36" s="59"/>
      <c r="L36" s="58"/>
      <c r="M36" s="58"/>
      <c r="N36" s="60"/>
      <c r="O36" s="61"/>
      <c r="P36" s="61"/>
      <c r="Q36" s="61"/>
      <c r="R36" s="61"/>
      <c r="S36" s="61"/>
    </row>
    <row r="37" spans="1:19" ht="60" customHeight="1">
      <c r="A37" s="55" t="s">
        <v>35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39" customHeight="1"/>
    <row r="39" spans="1:19" ht="39" customHeight="1"/>
    <row r="40" spans="1:19" ht="39" customHeight="1"/>
    <row r="41" spans="1:19" ht="39" customHeight="1"/>
  </sheetData>
  <mergeCells count="24">
    <mergeCell ref="K6:L8"/>
    <mergeCell ref="A31:A32"/>
    <mergeCell ref="B31:F32"/>
    <mergeCell ref="A33:A34"/>
    <mergeCell ref="B33:F34"/>
    <mergeCell ref="B30:F30"/>
    <mergeCell ref="A26:D26"/>
    <mergeCell ref="G30:I30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2026-06-10T09:39:28Z</dcterms:modified>
</cp:coreProperties>
</file>