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2D22635F-0B98-4F14-98C4-E5E711DEA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シンガポール!$A$1:$R$32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I11" i="1"/>
  <c r="E11" i="1" s="1"/>
  <c r="B12" i="1"/>
  <c r="I12" i="1"/>
  <c r="E12" i="1" s="1"/>
  <c r="B13" i="1"/>
  <c r="I13" i="1"/>
  <c r="E13" i="1" s="1"/>
  <c r="AK11" i="1"/>
  <c r="AK12" i="1"/>
  <c r="AK13" i="1"/>
  <c r="AK10" i="1"/>
  <c r="I10" i="1"/>
  <c r="K10" i="1" s="1"/>
  <c r="L10" i="1" s="1"/>
  <c r="B10" i="1"/>
  <c r="C12" i="1" l="1"/>
  <c r="D12" i="1" s="1"/>
  <c r="F12" i="1"/>
  <c r="C13" i="1"/>
  <c r="D13" i="1" s="1"/>
  <c r="F13" i="1"/>
  <c r="C11" i="1"/>
  <c r="D11" i="1" s="1"/>
  <c r="F11" i="1"/>
  <c r="K13" i="1"/>
  <c r="L13" i="1" s="1"/>
  <c r="K12" i="1"/>
  <c r="L12" i="1" s="1"/>
  <c r="K11" i="1"/>
  <c r="L11" i="1" s="1"/>
  <c r="J13" i="1"/>
  <c r="J12" i="1"/>
  <c r="J11" i="1"/>
  <c r="G13" i="1"/>
  <c r="H13" i="1" s="1"/>
  <c r="G12" i="1"/>
  <c r="H12" i="1" s="1"/>
  <c r="G11" i="1"/>
  <c r="H11" i="1" s="1"/>
  <c r="E10" i="1"/>
  <c r="G10" i="1"/>
  <c r="H10" i="1" s="1"/>
  <c r="J10" i="1"/>
  <c r="A11" i="1" l="1"/>
  <c r="A13" i="1"/>
  <c r="A12" i="1"/>
  <c r="F10" i="1"/>
  <c r="C10" i="1"/>
  <c r="D10" i="1" s="1"/>
  <c r="A10" i="1" l="1"/>
</calcChain>
</file>

<file path=xl/sharedStrings.xml><?xml version="1.0" encoding="utf-8"?>
<sst xmlns="http://schemas.openxmlformats.org/spreadsheetml/2006/main" count="59" uniqueCount="52">
  <si>
    <t>会社名</t>
  </si>
  <si>
    <t>貨物搬入先</t>
    <rPh sb="0" eb="2">
      <t>カモツ</t>
    </rPh>
    <rPh sb="2" eb="4">
      <t>ハンニュウ</t>
    </rPh>
    <rPh sb="4" eb="5">
      <t>サキ</t>
    </rPh>
    <phoneticPr fontId="10"/>
  </si>
  <si>
    <t>0 DAYS</t>
    <phoneticPr fontId="1"/>
  </si>
  <si>
    <t>SIN</t>
    <phoneticPr fontId="1"/>
  </si>
  <si>
    <t>KOB</t>
  </si>
  <si>
    <t>OSA</t>
    <phoneticPr fontId="1"/>
  </si>
  <si>
    <t>ETA</t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</si>
  <si>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</si>
  <si>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</si>
  <si>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</si>
  <si>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</si>
  <si>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</si>
  <si>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</si>
  <si>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</si>
  <si>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KOB</t>
    <phoneticPr fontId="1"/>
  </si>
  <si>
    <t>　　　　　SINGAPORE SCHEDULE - 関西　　</t>
    <phoneticPr fontId="1"/>
  </si>
  <si>
    <t>NACCS: 4IWM4</t>
    <phoneticPr fontId="1"/>
  </si>
  <si>
    <t>S</t>
    <phoneticPr fontId="1"/>
  </si>
  <si>
    <t>7 DAYS</t>
    <phoneticPr fontId="1"/>
  </si>
  <si>
    <t>予約期日：入場日1営業日前の16時まで</t>
    <phoneticPr fontId="1"/>
  </si>
  <si>
    <t>予約システム概要：https://www.nitto-ntl.co.jp/info/info/1471cad0b7aca212dd44d4015be43aaa9533baee.pdf</t>
    <rPh sb="0" eb="2">
      <t>ヨヤク</t>
    </rPh>
    <phoneticPr fontId="9"/>
  </si>
  <si>
    <t>予約方法：https://www.nitto-ntl.co.jp/info/info/677f4ad2504adc4a8e537932abb7e82235c19f0d.pdf</t>
    <rPh sb="0" eb="2">
      <t>ヨヤク</t>
    </rPh>
    <rPh sb="2" eb="4">
      <t>ホウホウ</t>
    </rPh>
    <phoneticPr fontId="9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</si>
  <si>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0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</si>
  <si>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0"/>
  </si>
  <si>
    <t>大阪 CFS</t>
    <rPh sb="0" eb="2">
      <t>オオサカ</t>
    </rPh>
    <phoneticPr fontId="10"/>
  </si>
  <si>
    <t>日東物流㈱
大阪総合物流センター</t>
    <rPh sb="0" eb="4">
      <t>ニットウブツリュウ</t>
    </rPh>
    <rPh sb="6" eb="12">
      <t>オオサカソウゴウブツリュウ</t>
    </rPh>
    <phoneticPr fontId="10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</si>
  <si>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9"/>
  </si>
  <si>
    <t>MOVO拠点コード：81LO5</t>
    <rPh sb="4" eb="6">
      <t>キョテン</t>
    </rPh>
    <phoneticPr fontId="1"/>
  </si>
  <si>
    <t>神戸 CFS</t>
    <rPh sb="0" eb="2">
      <t>コウベ</t>
    </rPh>
    <phoneticPr fontId="10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</si>
  <si>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0"/>
  </si>
  <si>
    <t>神戸市中央区港島4-6</t>
    <rPh sb="0" eb="3">
      <t>コウベシ</t>
    </rPh>
    <rPh sb="3" eb="6">
      <t>チュウオウク</t>
    </rPh>
    <rPh sb="6" eb="8">
      <t>ミナトジマ</t>
    </rPh>
    <phoneticPr fontId="1"/>
  </si>
  <si>
    <t>NACCS：3FW35</t>
    <phoneticPr fontId="1"/>
  </si>
  <si>
    <t>TEL：078-302-0151  FAX：078-302-0159　担当者：山吹様</t>
    <phoneticPr fontId="1"/>
  </si>
  <si>
    <t>MOVO拠点コード：BNYGC</t>
    <rPh sb="4" eb="6">
      <t>キョテン</t>
    </rPh>
    <phoneticPr fontId="1"/>
  </si>
  <si>
    <t>当CFSでは搬入予約がされた貨物から優先的に搬入されるため、お急ぎの場合は事前の予約手続きをお願いします。</t>
    <phoneticPr fontId="1"/>
  </si>
  <si>
    <t>詳細は下記、搬入先予約マニュアルのリンクをご参照の上、期日までの予約登録をお願いします。</t>
    <phoneticPr fontId="9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</si>
  <si>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0"/>
  </si>
  <si>
    <t>MANET</t>
  </si>
  <si>
    <t>旧</t>
    <rPh sb="0" eb="1">
      <t>キュウ</t>
    </rPh>
    <phoneticPr fontId="52"/>
  </si>
  <si>
    <t>最終</t>
    <rPh sb="0" eb="2">
      <t>サイシュウ</t>
    </rPh>
    <phoneticPr fontId="1"/>
  </si>
  <si>
    <t>ALS VESTA</t>
  </si>
  <si>
    <t>ALS VENUS</t>
  </si>
  <si>
    <t>AS ANNE</t>
  </si>
  <si>
    <t>6/28 Sun</t>
  </si>
  <si>
    <t>TEL : 06-6612-2600   FAX : 06-6612-4200　担当者：金巻様</t>
    <phoneticPr fontId="1"/>
  </si>
  <si>
    <t>FUTURE</t>
  </si>
  <si>
    <t>054S</t>
  </si>
  <si>
    <t>092S</t>
  </si>
  <si>
    <t>056S</t>
  </si>
  <si>
    <t>7/05 Sun</t>
  </si>
  <si>
    <t>7/12 Sun</t>
  </si>
  <si>
    <t>7/19 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</si>
</sst>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3" formatCode="m/d"/>
  </numFmts>
  <fonts count="5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5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name val="Meiryo UI"/>
      <family val="3"/>
      <charset val="128"/>
    </font>
    <font>
      <sz val="6"/>
      <name val="Segoe UI"/>
      <family val="2"/>
      <charset val="128"/>
    </font>
    <font>
      <sz val="11"/>
      <color rgb="FF000000"/>
      <name val="Verdana"/>
      <family val="2"/>
    </font>
    <font>
      <sz val="10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2" fillId="0" borderId="0"/>
    <xf numFmtId="0" fontId="29" fillId="0" borderId="0"/>
    <xf numFmtId="0" fontId="29" fillId="0" borderId="0"/>
    <xf numFmtId="0" fontId="30" fillId="0" borderId="0">
      <alignment vertical="center"/>
    </xf>
    <xf numFmtId="3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0" fontId="36" fillId="0" borderId="0"/>
    <xf numFmtId="0" fontId="31" fillId="0" borderId="8" applyNumberFormat="0" applyFont="0" applyFill="0" applyAlignment="0" applyProtection="0"/>
    <xf numFmtId="16" fontId="37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9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8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1" fillId="0" borderId="0"/>
    <xf numFmtId="0" fontId="2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/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Alignment="1"/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/>
    </xf>
    <xf numFmtId="0" fontId="18" fillId="0" borderId="0" xfId="1" applyFont="1" applyBorder="1" applyAlignment="1"/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176" fontId="8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1" fillId="2" borderId="20" xfId="1" applyNumberFormat="1" applyFont="1" applyFill="1" applyBorder="1" applyAlignment="1">
      <alignment vertical="center"/>
    </xf>
    <xf numFmtId="0" fontId="4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76" fontId="43" fillId="0" borderId="0" xfId="1" applyNumberFormat="1" applyFont="1" applyFill="1" applyBorder="1" applyAlignment="1" applyProtection="1">
      <alignment horizontal="center" vertical="center"/>
      <protection locked="0"/>
    </xf>
    <xf numFmtId="183" fontId="44" fillId="0" borderId="0" xfId="0" applyNumberFormat="1" applyFont="1" applyBorder="1" applyAlignment="1">
      <alignment horizontal="center" vertical="center"/>
    </xf>
    <xf numFmtId="0" fontId="43" fillId="0" borderId="0" xfId="1" applyFont="1" applyFill="1" applyBorder="1" applyAlignment="1" applyProtection="1">
      <alignment horizontal="center" vertical="center"/>
      <protection locked="0"/>
    </xf>
    <xf numFmtId="176" fontId="43" fillId="0" borderId="0" xfId="1" applyNumberFormat="1" applyFont="1" applyFill="1" applyBorder="1" applyAlignment="1">
      <alignment horizontal="center" vertical="center"/>
    </xf>
    <xf numFmtId="176" fontId="21" fillId="0" borderId="0" xfId="1" applyNumberFormat="1" applyFont="1" applyFill="1" applyBorder="1" applyAlignment="1" applyProtection="1">
      <alignment horizontal="center" vertical="center"/>
      <protection locked="0"/>
    </xf>
    <xf numFmtId="183" fontId="45" fillId="0" borderId="0" xfId="0" applyNumberFormat="1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46" fillId="0" borderId="0" xfId="0" applyFont="1">
      <alignment vertical="center"/>
    </xf>
    <xf numFmtId="0" fontId="43" fillId="0" borderId="7" xfId="1" applyFont="1" applyBorder="1" applyAlignment="1">
      <alignment horizontal="center" vertical="center"/>
    </xf>
    <xf numFmtId="0" fontId="11" fillId="4" borderId="23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 applyAlignment="1"/>
    <xf numFmtId="0" fontId="12" fillId="4" borderId="0" xfId="1" applyFont="1" applyFill="1" applyBorder="1" applyAlignment="1">
      <alignment horizontal="right" vertical="center"/>
    </xf>
    <xf numFmtId="0" fontId="12" fillId="4" borderId="8" xfId="1" applyFont="1" applyFill="1" applyBorder="1" applyAlignment="1">
      <alignment horizontal="right" vertical="center"/>
    </xf>
    <xf numFmtId="0" fontId="12" fillId="4" borderId="9" xfId="1" applyFont="1" applyFill="1" applyBorder="1" applyAlignment="1">
      <alignment horizontal="right" vertical="center"/>
    </xf>
    <xf numFmtId="0" fontId="11" fillId="4" borderId="3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vertical="center"/>
    </xf>
    <xf numFmtId="0" fontId="11" fillId="4" borderId="2" xfId="1" applyFont="1" applyFill="1" applyBorder="1" applyAlignment="1"/>
    <xf numFmtId="0" fontId="11" fillId="4" borderId="26" xfId="1" applyFont="1" applyFill="1" applyBorder="1" applyAlignment="1">
      <alignment vertical="center"/>
    </xf>
    <xf numFmtId="0" fontId="11" fillId="4" borderId="27" xfId="1" applyFont="1" applyFill="1" applyBorder="1" applyAlignment="1">
      <alignment horizontal="right" vertical="center"/>
    </xf>
    <xf numFmtId="0" fontId="11" fillId="4" borderId="29" xfId="1" applyFont="1" applyFill="1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0" fontId="8" fillId="0" borderId="0" xfId="1" applyFont="1" applyFill="1" applyBorder="1" applyAlignme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3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8" fillId="0" borderId="13" xfId="1" applyNumberFormat="1" applyFont="1" applyBorder="1" applyAlignment="1" applyProtection="1">
      <alignment horizontal="left" vertical="center"/>
      <protection locked="0"/>
    </xf>
    <xf numFmtId="176" fontId="8" fillId="0" borderId="14" xfId="1" applyNumberFormat="1" applyFont="1" applyBorder="1" applyAlignment="1" applyProtection="1">
      <alignment horizontal="center" vertical="center"/>
      <protection locked="0"/>
    </xf>
    <xf numFmtId="176" fontId="8" fillId="0" borderId="14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6" fontId="8" fillId="0" borderId="11" xfId="1" applyNumberFormat="1" applyFont="1" applyBorder="1" applyAlignment="1" applyProtection="1">
      <alignment horizontal="left" vertical="center"/>
      <protection locked="0"/>
    </xf>
    <xf numFmtId="176" fontId="8" fillId="0" borderId="10" xfId="1" applyNumberFormat="1" applyFont="1" applyBorder="1" applyAlignment="1" applyProtection="1">
      <alignment horizontal="center" vertical="center"/>
      <protection locked="0"/>
    </xf>
    <xf numFmtId="176" fontId="8" fillId="0" borderId="16" xfId="1" applyNumberFormat="1" applyFont="1" applyBorder="1" applyAlignment="1" applyProtection="1">
      <alignment horizontal="left" vertical="center"/>
      <protection locked="0"/>
    </xf>
    <xf numFmtId="176" fontId="8" fillId="0" borderId="17" xfId="1" applyNumberFormat="1" applyFont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 applyProtection="1">
      <alignment horizontal="left" vertical="center"/>
      <protection locked="0"/>
    </xf>
    <xf numFmtId="176" fontId="8" fillId="0" borderId="0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Border="1"/>
    <xf numFmtId="0" fontId="53" fillId="5" borderId="37" xfId="0" applyFont="1" applyFill="1" applyBorder="1" applyAlignment="1">
      <alignment horizontal="center" vertical="center" wrapText="1"/>
    </xf>
    <xf numFmtId="0" fontId="53" fillId="5" borderId="36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47" fillId="4" borderId="28" xfId="1" applyFont="1" applyFill="1" applyBorder="1" applyAlignment="1">
      <alignment horizontal="center" vertical="center" wrapText="1"/>
    </xf>
    <xf numFmtId="0" fontId="47" fillId="4" borderId="32" xfId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7" fillId="4" borderId="22" xfId="1" applyFont="1" applyFill="1" applyBorder="1" applyAlignment="1">
      <alignment horizontal="center" vertical="center"/>
    </xf>
    <xf numFmtId="0" fontId="47" fillId="4" borderId="25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26" fillId="3" borderId="0" xfId="1" applyFont="1" applyFill="1" applyAlignment="1">
      <alignment horizontal="center" vertical="center" wrapText="1"/>
    </xf>
    <xf numFmtId="178" fontId="15" fillId="0" borderId="0" xfId="1" applyNumberFormat="1" applyFont="1" applyFill="1" applyBorder="1" applyAlignment="1">
      <alignment horizontal="center" vertical="center"/>
    </xf>
    <xf numFmtId="0" fontId="16" fillId="2" borderId="13" xfId="1" applyNumberFormat="1" applyFont="1" applyFill="1" applyBorder="1" applyAlignment="1">
      <alignment horizontal="center" vertical="center" wrapText="1"/>
    </xf>
    <xf numFmtId="0" fontId="16" fillId="2" borderId="11" xfId="1" applyNumberFormat="1" applyFont="1" applyFill="1" applyBorder="1" applyAlignment="1">
      <alignment horizontal="center" vertical="center" wrapText="1"/>
    </xf>
    <xf numFmtId="0" fontId="16" fillId="2" borderId="19" xfId="1" applyNumberFormat="1" applyFont="1" applyFill="1" applyBorder="1" applyAlignment="1">
      <alignment horizontal="center" vertical="center" wrapText="1"/>
    </xf>
    <xf numFmtId="0" fontId="16" fillId="2" borderId="14" xfId="1" applyNumberFormat="1" applyFont="1" applyFill="1" applyBorder="1" applyAlignment="1">
      <alignment horizontal="center" vertical="center"/>
    </xf>
    <xf numFmtId="0" fontId="16" fillId="2" borderId="10" xfId="1" applyNumberFormat="1" applyFont="1" applyFill="1" applyBorder="1" applyAlignment="1">
      <alignment horizontal="center" vertical="center"/>
    </xf>
    <xf numFmtId="0" fontId="16" fillId="2" borderId="20" xfId="1" applyNumberFormat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1" fillId="2" borderId="10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177" fontId="15" fillId="2" borderId="20" xfId="1" applyNumberFormat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54" fillId="5" borderId="35" xfId="0" applyFont="1" applyFill="1" applyBorder="1" applyAlignment="1">
      <alignment horizontal="center" vertical="center" wrapText="1"/>
    </xf>
    <xf numFmtId="0" fontId="54" fillId="5" borderId="33" xfId="0" applyFont="1" applyFill="1" applyBorder="1" applyAlignment="1">
      <alignment horizontal="center" vertical="center" wrapText="1"/>
    </xf>
    <xf numFmtId="0" fontId="54" fillId="5" borderId="38" xfId="0" applyFont="1" applyFill="1" applyBorder="1" applyAlignment="1">
      <alignment horizontal="center" vertical="center" wrapText="1"/>
    </xf>
    <xf numFmtId="0" fontId="54" fillId="5" borderId="34" xfId="0" applyFont="1" applyFill="1" applyBorder="1" applyAlignment="1">
      <alignment horizontal="center" vertical="center" wrapText="1"/>
    </xf>
    <xf numFmtId="0" fontId="54" fillId="6" borderId="33" xfId="0" applyFont="1" applyFill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54" fillId="5" borderId="0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" xfId="3" xr:uid="{00000000-0005-0000-0000-000008000000}"/>
    <cellStyle name="Normal - Style1" xfId="13" xr:uid="{00000000-0005-0000-0000-000009000000}"/>
    <cellStyle name="Total" xfId="14" xr:uid="{00000000-0005-0000-0000-00000A000000}"/>
    <cellStyle name="一般_MONTHLY SCHEDULE" xfId="15" xr:uid="{00000000-0005-0000-0000-00000B000000}"/>
    <cellStyle name="똿뗦먛귟 [0.00]_PRODUCT DETAIL Q1" xfId="16" xr:uid="{00000000-0005-0000-0000-00000C000000}"/>
    <cellStyle name="똿뗦먛귟_PRODUCT DETAIL Q1" xfId="17" xr:uid="{00000000-0005-0000-0000-00000D000000}"/>
    <cellStyle name="標準" xfId="0" builtinId="0"/>
    <cellStyle name="標準 2" xfId="1" xr:uid="{00000000-0005-0000-0000-00000F000000}"/>
    <cellStyle name="標準 3" xfId="2" xr:uid="{00000000-0005-0000-0000-000010000000}"/>
    <cellStyle name="標準 4" xfId="4" xr:uid="{00000000-0005-0000-0000-000011000000}"/>
    <cellStyle name="標準 5" xfId="27" xr:uid="{00000000-0005-0000-0000-000012000000}"/>
    <cellStyle name="믅됞 [0.00]_PRODUCT DETAIL Q1" xfId="18" xr:uid="{00000000-0005-0000-0000-000013000000}"/>
    <cellStyle name="믅됞_PRODUCT DETAIL Q1" xfId="19" xr:uid="{00000000-0005-0000-0000-000014000000}"/>
    <cellStyle name="백분율_HOBONG" xfId="20" xr:uid="{00000000-0005-0000-0000-000015000000}"/>
    <cellStyle name="뷭?_BOOKSHIP" xfId="21" xr:uid="{00000000-0005-0000-0000-000016000000}"/>
    <cellStyle name="콤마 [0]_1202" xfId="22" xr:uid="{00000000-0005-0000-0000-000017000000}"/>
    <cellStyle name="콤마_1202" xfId="23" xr:uid="{00000000-0005-0000-0000-000018000000}"/>
    <cellStyle name="통화 [0]_1202" xfId="24" xr:uid="{00000000-0005-0000-0000-000019000000}"/>
    <cellStyle name="통화_1202" xfId="25" xr:uid="{00000000-0005-0000-0000-00001A000000}"/>
    <cellStyle name="표준_(정보부문)월별인원계획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292839</xdr:colOff>
      <xdr:row>2</xdr:row>
      <xdr:rowOff>47623</xdr:rowOff>
    </xdr:from>
    <xdr:to>
      <xdr:col>13</xdr:col>
      <xdr:colOff>1693893</xdr:colOff>
      <xdr:row>5</xdr:row>
      <xdr:rowOff>222627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52152" y="1285873"/>
          <a:ext cx="3782304" cy="2413379"/>
        </a:xfrm>
        <a:prstGeom prst="rect">
          <a:avLst/>
        </a:prstGeom>
      </xdr:spPr>
    </xdr:pic>
    <xdr:clientData/>
  </xdr:twoCellAnchor>
  <xdr:twoCellAnchor editAs="absolute">
    <xdr:from>
      <xdr:col>12</xdr:col>
      <xdr:colOff>1809750</xdr:colOff>
      <xdr:row>6</xdr:row>
      <xdr:rowOff>119063</xdr:rowOff>
    </xdr:from>
    <xdr:to>
      <xdr:col>17</xdr:col>
      <xdr:colOff>285751</xdr:colOff>
      <xdr:row>21</xdr:row>
      <xdr:rowOff>119063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169063" y="4071938"/>
          <a:ext cx="7310438" cy="78105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5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5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922190</xdr:colOff>
      <xdr:row>18</xdr:row>
      <xdr:rowOff>238122</xdr:rowOff>
    </xdr:from>
    <xdr:ext cx="3452813" cy="171450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22190" y="10358435"/>
          <a:ext cx="3452813" cy="171450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928688</xdr:colOff>
      <xdr:row>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167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2</xdr:col>
      <xdr:colOff>582322</xdr:colOff>
      <xdr:row>18</xdr:row>
      <xdr:rowOff>261937</xdr:rowOff>
    </xdr:from>
    <xdr:to>
      <xdr:col>10</xdr:col>
      <xdr:colOff>833436</xdr:colOff>
      <xdr:row>22</xdr:row>
      <xdr:rowOff>261937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487947" y="10525125"/>
          <a:ext cx="8633114" cy="2000250"/>
          <a:chOff x="26434098" y="4084669"/>
          <a:chExt cx="9865207" cy="4830000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34098" y="40846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7746855" y="5489509"/>
            <a:ext cx="7361445" cy="2449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K33"/>
  <sheetViews>
    <sheetView tabSelected="1" view="pageBreakPreview" topLeftCell="A7" zoomScale="40" zoomScaleNormal="40" zoomScaleSheetLayoutView="40" zoomScalePageLayoutView="40" workbookViewId="0">
      <selection activeCell="K18" sqref="K18"/>
    </sheetView>
  </sheetViews>
  <sheetFormatPr defaultRowHeight="13.5"/>
  <cols>
    <col min="1" max="1" width="59.875" customWidth="1"/>
    <col min="2" max="2" width="30.62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375" customWidth="1"/>
    <col min="13" max="13" width="31.375" customWidth="1"/>
    <col min="14" max="15" width="23.875" customWidth="1"/>
    <col min="16" max="16" width="21.625" customWidth="1"/>
    <col min="17" max="17" width="15.625" customWidth="1"/>
    <col min="18" max="18" width="13.875" customWidth="1"/>
    <col min="19" max="19" width="12.375" customWidth="1"/>
    <col min="20" max="25" width="9.25" customWidth="1"/>
    <col min="26" max="27" width="9.25" hidden="1" customWidth="1"/>
    <col min="28" max="28" width="8.125" hidden="1" customWidth="1"/>
    <col min="29" max="29" width="15.875" hidden="1" customWidth="1"/>
    <col min="30" max="37" width="9" hidden="1" customWidth="1"/>
  </cols>
  <sheetData>
    <row r="1" spans="1:37" s="5" customFormat="1" ht="67.5" customHeight="1">
      <c r="A1" s="20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03" t="s">
        <v>13</v>
      </c>
      <c r="N1" s="103"/>
      <c r="O1" s="103"/>
      <c r="P1" s="103"/>
      <c r="Q1" s="103"/>
      <c r="R1" s="18"/>
      <c r="S1" s="17"/>
    </row>
    <row r="2" spans="1:37" s="1" customFormat="1" ht="30" customHeight="1"/>
    <row r="3" spans="1:37" s="5" customFormat="1" ht="66.75" customHeight="1">
      <c r="A3" s="16"/>
      <c r="B3" s="14"/>
      <c r="C3" s="14"/>
      <c r="D3" s="14"/>
      <c r="E3" s="14"/>
      <c r="F3" s="14"/>
      <c r="G3" s="14"/>
      <c r="H3" s="14"/>
      <c r="L3" s="14"/>
      <c r="M3" s="12"/>
      <c r="O3" s="15" t="s">
        <v>12</v>
      </c>
      <c r="P3" s="104">
        <v>46191</v>
      </c>
      <c r="Q3" s="104"/>
      <c r="R3" s="26" t="s">
        <v>17</v>
      </c>
    </row>
    <row r="4" spans="1:37" s="9" customFormat="1" ht="70.5" customHeight="1">
      <c r="A4" s="13" t="s">
        <v>11</v>
      </c>
      <c r="B4" s="12"/>
      <c r="C4" s="12"/>
      <c r="D4" s="12"/>
      <c r="E4" s="12"/>
      <c r="F4" s="12"/>
      <c r="K4" s="21"/>
      <c r="M4" s="10"/>
      <c r="N4" s="10"/>
      <c r="O4" s="10"/>
      <c r="P4" s="11"/>
      <c r="Q4" s="10"/>
    </row>
    <row r="5" spans="1:37" s="3" customFormat="1" ht="37.5" customHeight="1">
      <c r="A5" s="105" t="s">
        <v>10</v>
      </c>
      <c r="B5" s="108" t="s">
        <v>9</v>
      </c>
      <c r="C5" s="108" t="s">
        <v>8</v>
      </c>
      <c r="D5" s="108"/>
      <c r="E5" s="108"/>
      <c r="F5" s="108"/>
      <c r="G5" s="111" t="s">
        <v>6</v>
      </c>
      <c r="H5" s="111"/>
      <c r="I5" s="108" t="s">
        <v>7</v>
      </c>
      <c r="J5" s="108"/>
      <c r="K5" s="111" t="s">
        <v>6</v>
      </c>
      <c r="L5" s="112"/>
      <c r="M5" s="27"/>
      <c r="N5" s="4"/>
    </row>
    <row r="6" spans="1:37" s="3" customFormat="1" ht="37.5" customHeight="1">
      <c r="A6" s="106"/>
      <c r="B6" s="109"/>
      <c r="C6" s="113" t="s">
        <v>5</v>
      </c>
      <c r="D6" s="113"/>
      <c r="E6" s="113" t="s">
        <v>14</v>
      </c>
      <c r="F6" s="113"/>
      <c r="G6" s="113" t="s">
        <v>4</v>
      </c>
      <c r="H6" s="113"/>
      <c r="I6" s="113" t="s">
        <v>4</v>
      </c>
      <c r="J6" s="113"/>
      <c r="K6" s="114" t="s">
        <v>3</v>
      </c>
      <c r="L6" s="115"/>
      <c r="M6" s="7"/>
      <c r="N6" s="2"/>
    </row>
    <row r="7" spans="1:37" s="3" customFormat="1" ht="37.5" customHeight="1">
      <c r="A7" s="106"/>
      <c r="B7" s="109"/>
      <c r="C7" s="113"/>
      <c r="D7" s="113"/>
      <c r="E7" s="113"/>
      <c r="F7" s="113"/>
      <c r="G7" s="113"/>
      <c r="H7" s="113"/>
      <c r="I7" s="113"/>
      <c r="J7" s="113"/>
      <c r="K7" s="114"/>
      <c r="L7" s="115"/>
      <c r="M7" s="7"/>
      <c r="N7" s="2"/>
    </row>
    <row r="8" spans="1:37" s="3" customFormat="1" ht="16.5" customHeight="1">
      <c r="A8" s="106"/>
      <c r="B8" s="109"/>
      <c r="C8" s="113"/>
      <c r="D8" s="113"/>
      <c r="E8" s="113"/>
      <c r="F8" s="113"/>
      <c r="G8" s="113"/>
      <c r="H8" s="113"/>
      <c r="I8" s="113"/>
      <c r="J8" s="113"/>
      <c r="K8" s="114"/>
      <c r="L8" s="115"/>
      <c r="M8" s="7"/>
      <c r="N8" s="8"/>
    </row>
    <row r="9" spans="1:37" s="6" customFormat="1" ht="37.5" customHeight="1">
      <c r="A9" s="107"/>
      <c r="B9" s="110"/>
      <c r="C9" s="34"/>
      <c r="D9" s="34"/>
      <c r="E9" s="34"/>
      <c r="F9" s="34"/>
      <c r="G9" s="116"/>
      <c r="H9" s="116"/>
      <c r="I9" s="116" t="s">
        <v>2</v>
      </c>
      <c r="J9" s="116"/>
      <c r="K9" s="117" t="s">
        <v>18</v>
      </c>
      <c r="L9" s="118"/>
      <c r="M9" s="7"/>
      <c r="Z9" s="65"/>
      <c r="AA9" s="65"/>
      <c r="AB9" s="65"/>
      <c r="AC9" s="65"/>
      <c r="AD9" s="65"/>
      <c r="AE9" s="65"/>
      <c r="AF9" s="65"/>
      <c r="AG9" s="66" t="s">
        <v>7</v>
      </c>
      <c r="AH9" s="65"/>
      <c r="AI9" s="67" t="s">
        <v>38</v>
      </c>
      <c r="AJ9" s="67"/>
      <c r="AK9" s="65" t="s">
        <v>39</v>
      </c>
    </row>
    <row r="10" spans="1:37" s="1" customFormat="1" ht="51" customHeight="1">
      <c r="A10" s="68" t="str">
        <f t="shared" ref="A10" si="0">IF(AND(D10="水",F10="水"),AK10,"★"&amp;AK10)</f>
        <v>※FUTURE</v>
      </c>
      <c r="B10" s="69" t="str">
        <f t="shared" ref="B10" si="1">AB10</f>
        <v>054S</v>
      </c>
      <c r="C10" s="70">
        <f t="shared" ref="C10" si="2">E10</f>
        <v>46197</v>
      </c>
      <c r="D10" s="71" t="str">
        <f t="shared" ref="D10" si="3">TEXT(C10,"aaa")</f>
        <v>水</v>
      </c>
      <c r="E10" s="70">
        <f t="shared" ref="E10" si="4">I10-4</f>
        <v>46197</v>
      </c>
      <c r="F10" s="71" t="str">
        <f t="shared" ref="F10" si="5">TEXT(E10,"aaa")</f>
        <v>水</v>
      </c>
      <c r="G10" s="70">
        <f t="shared" ref="G10" si="6">I10-1</f>
        <v>46200</v>
      </c>
      <c r="H10" s="71" t="str">
        <f t="shared" ref="H10" si="7">TEXT(G10,"aaa")</f>
        <v>土</v>
      </c>
      <c r="I10" s="70" t="str">
        <f t="shared" ref="I10" si="8">TEXT(SUBSTITUTE(AG10,"Sun",""),"m/d")</f>
        <v>6/28</v>
      </c>
      <c r="J10" s="71" t="str">
        <f t="shared" ref="J10" si="9">TEXT(I10,"aaa")</f>
        <v>日</v>
      </c>
      <c r="K10" s="70">
        <f t="shared" ref="K10" si="10">I10+11</f>
        <v>46212</v>
      </c>
      <c r="L10" s="72" t="str">
        <f t="shared" ref="L10" si="11">TEXT(K10,"aaa")</f>
        <v>木</v>
      </c>
      <c r="Z10" s="119" t="s">
        <v>45</v>
      </c>
      <c r="AA10" s="120"/>
      <c r="AB10" s="122" t="s">
        <v>46</v>
      </c>
      <c r="AG10" s="123" t="s">
        <v>43</v>
      </c>
      <c r="AI10" s="80" t="s">
        <v>42</v>
      </c>
      <c r="AJ10" s="81"/>
      <c r="AK10" s="67" t="str">
        <f t="shared" ref="AK10:AK13" si="12">IF(Z10=AI10,Z10,"※"&amp;Z10)</f>
        <v>※FUTURE</v>
      </c>
    </row>
    <row r="11" spans="1:37" s="79" customFormat="1" ht="51" customHeight="1">
      <c r="A11" s="73" t="str">
        <f t="shared" ref="A11:A13" si="13">IF(AND(D11="水",F11="水"),AK11,"★"&amp;AK11)</f>
        <v>ALS VENUS</v>
      </c>
      <c r="B11" s="74" t="str">
        <f t="shared" ref="B11:B13" si="14">AB11</f>
        <v>092S</v>
      </c>
      <c r="C11" s="28">
        <f t="shared" ref="C11:C13" si="15">E11</f>
        <v>46204</v>
      </c>
      <c r="D11" s="29" t="str">
        <f t="shared" ref="D11:D13" si="16">TEXT(C11,"aaa")</f>
        <v>水</v>
      </c>
      <c r="E11" s="28">
        <f t="shared" ref="E11:E13" si="17">I11-4</f>
        <v>46204</v>
      </c>
      <c r="F11" s="29" t="str">
        <f t="shared" ref="F11:F13" si="18">TEXT(E11,"aaa")</f>
        <v>水</v>
      </c>
      <c r="G11" s="28">
        <f t="shared" ref="G11:G13" si="19">I11-1</f>
        <v>46207</v>
      </c>
      <c r="H11" s="29" t="str">
        <f t="shared" ref="H11:H13" si="20">TEXT(G11,"aaa")</f>
        <v>土</v>
      </c>
      <c r="I11" s="28" t="str">
        <f t="shared" ref="I11:I13" si="21">TEXT(SUBSTITUTE(AG11,"Sun",""),"m/d")</f>
        <v>7/5</v>
      </c>
      <c r="J11" s="29" t="str">
        <f t="shared" ref="J11:J13" si="22">TEXT(I11,"aaa")</f>
        <v>日</v>
      </c>
      <c r="K11" s="28">
        <f t="shared" ref="K11:K13" si="23">I11+11</f>
        <v>46219</v>
      </c>
      <c r="L11" s="30" t="str">
        <f t="shared" ref="L11:L13" si="24">TEXT(K11,"aaa")</f>
        <v>木</v>
      </c>
      <c r="Z11" s="119" t="s">
        <v>41</v>
      </c>
      <c r="AA11" s="121"/>
      <c r="AB11" s="122" t="s">
        <v>47</v>
      </c>
      <c r="AG11" s="123" t="s">
        <v>49</v>
      </c>
      <c r="AI11" s="119" t="s">
        <v>41</v>
      </c>
      <c r="AJ11" s="121"/>
      <c r="AK11" s="67" t="str">
        <f t="shared" si="12"/>
        <v>ALS VENUS</v>
      </c>
    </row>
    <row r="12" spans="1:37" s="79" customFormat="1" ht="51" customHeight="1">
      <c r="A12" s="73" t="str">
        <f t="shared" si="13"/>
        <v>ALS VESTA</v>
      </c>
      <c r="B12" s="74" t="str">
        <f t="shared" si="14"/>
        <v>054S</v>
      </c>
      <c r="C12" s="28">
        <f t="shared" si="15"/>
        <v>46211</v>
      </c>
      <c r="D12" s="29" t="str">
        <f t="shared" si="16"/>
        <v>水</v>
      </c>
      <c r="E12" s="28">
        <f t="shared" si="17"/>
        <v>46211</v>
      </c>
      <c r="F12" s="29" t="str">
        <f t="shared" si="18"/>
        <v>水</v>
      </c>
      <c r="G12" s="28">
        <f t="shared" si="19"/>
        <v>46214</v>
      </c>
      <c r="H12" s="29" t="str">
        <f t="shared" si="20"/>
        <v>土</v>
      </c>
      <c r="I12" s="28" t="str">
        <f t="shared" si="21"/>
        <v>7/12</v>
      </c>
      <c r="J12" s="29" t="str">
        <f t="shared" si="22"/>
        <v>日</v>
      </c>
      <c r="K12" s="28">
        <f t="shared" si="23"/>
        <v>46226</v>
      </c>
      <c r="L12" s="30" t="str">
        <f t="shared" si="24"/>
        <v>木</v>
      </c>
      <c r="Z12" s="119" t="s">
        <v>40</v>
      </c>
      <c r="AA12" s="121"/>
      <c r="AB12" s="122" t="s">
        <v>46</v>
      </c>
      <c r="AG12" s="124" t="s">
        <v>50</v>
      </c>
      <c r="AI12" s="119" t="s">
        <v>40</v>
      </c>
      <c r="AJ12" s="121"/>
      <c r="AK12" s="67" t="str">
        <f t="shared" si="12"/>
        <v>ALS VESTA</v>
      </c>
    </row>
    <row r="13" spans="1:37" s="79" customFormat="1" ht="51" customHeight="1">
      <c r="A13" s="75" t="str">
        <f t="shared" si="13"/>
        <v>MANET</v>
      </c>
      <c r="B13" s="76" t="str">
        <f t="shared" si="14"/>
        <v>056S</v>
      </c>
      <c r="C13" s="31">
        <f t="shared" si="15"/>
        <v>46218</v>
      </c>
      <c r="D13" s="32" t="str">
        <f t="shared" si="16"/>
        <v>水</v>
      </c>
      <c r="E13" s="31">
        <f t="shared" si="17"/>
        <v>46218</v>
      </c>
      <c r="F13" s="32" t="str">
        <f t="shared" si="18"/>
        <v>水</v>
      </c>
      <c r="G13" s="31">
        <f t="shared" si="19"/>
        <v>46221</v>
      </c>
      <c r="H13" s="32" t="str">
        <f t="shared" si="20"/>
        <v>土</v>
      </c>
      <c r="I13" s="31" t="str">
        <f t="shared" si="21"/>
        <v>7/19</v>
      </c>
      <c r="J13" s="32" t="str">
        <f t="shared" si="22"/>
        <v>日</v>
      </c>
      <c r="K13" s="31">
        <f t="shared" si="23"/>
        <v>46233</v>
      </c>
      <c r="L13" s="33" t="str">
        <f t="shared" si="24"/>
        <v>木</v>
      </c>
      <c r="Z13" s="119" t="s">
        <v>37</v>
      </c>
      <c r="AA13" s="121"/>
      <c r="AB13" s="122" t="s">
        <v>48</v>
      </c>
      <c r="AG13" s="124" t="s">
        <v>51</v>
      </c>
      <c r="AI13" s="119" t="s">
        <v>37</v>
      </c>
      <c r="AJ13" s="121"/>
      <c r="AK13" s="67" t="str">
        <f t="shared" si="12"/>
        <v>MANET</v>
      </c>
    </row>
    <row r="14" spans="1:37" s="79" customFormat="1" ht="51" customHeight="1">
      <c r="A14" s="77"/>
      <c r="B14" s="78"/>
      <c r="C14" s="24"/>
      <c r="D14" s="25"/>
      <c r="E14" s="24"/>
      <c r="F14" s="25"/>
      <c r="G14" s="24"/>
      <c r="H14" s="25"/>
      <c r="I14" s="24"/>
      <c r="J14" s="25"/>
      <c r="K14" s="24"/>
      <c r="L14" s="25"/>
      <c r="Z14" s="125"/>
      <c r="AA14" s="125"/>
      <c r="AB14" s="125"/>
      <c r="AG14" s="126"/>
      <c r="AI14" s="125"/>
      <c r="AJ14" s="125"/>
      <c r="AK14" s="67"/>
    </row>
    <row r="15" spans="1:37" s="1" customFormat="1" ht="39.75" customHeight="1">
      <c r="A15" s="62"/>
      <c r="B15" s="24"/>
      <c r="C15" s="24"/>
      <c r="D15" s="25"/>
      <c r="E15" s="24"/>
      <c r="F15" s="25"/>
      <c r="G15" s="24"/>
      <c r="H15" s="25"/>
      <c r="I15" s="24"/>
      <c r="J15" s="25"/>
      <c r="K15" s="24"/>
      <c r="L15" s="25"/>
    </row>
    <row r="16" spans="1:37" s="3" customFormat="1" ht="37.5" customHeight="1">
      <c r="A16" s="63" t="s">
        <v>34</v>
      </c>
      <c r="B16" s="36"/>
      <c r="C16" s="37"/>
      <c r="D16" s="37"/>
      <c r="E16" s="38"/>
      <c r="F16" s="39"/>
      <c r="G16" s="37"/>
      <c r="H16" s="39"/>
      <c r="I16" s="37"/>
      <c r="J16" s="39"/>
      <c r="K16" s="37"/>
      <c r="L16" s="39"/>
      <c r="M16" s="38"/>
      <c r="N16" s="38"/>
      <c r="O16" s="40"/>
      <c r="P16" s="40"/>
      <c r="Q16" s="40"/>
    </row>
    <row r="17" spans="1:17" s="3" customFormat="1" ht="37.5" customHeight="1">
      <c r="A17" s="64" t="s">
        <v>19</v>
      </c>
      <c r="B17" s="36"/>
      <c r="C17" s="41"/>
      <c r="D17" s="41"/>
      <c r="E17" s="42"/>
      <c r="F17" s="43"/>
      <c r="G17" s="37"/>
      <c r="H17" s="39"/>
      <c r="I17" s="37"/>
      <c r="J17" s="39"/>
      <c r="K17" s="37"/>
      <c r="L17" s="39"/>
      <c r="M17" s="38"/>
      <c r="N17" s="38"/>
      <c r="O17" s="40"/>
      <c r="P17" s="40"/>
      <c r="Q17" s="40"/>
    </row>
    <row r="18" spans="1:17" ht="37.5" customHeight="1">
      <c r="A18" s="64" t="s">
        <v>35</v>
      </c>
      <c r="B18" s="36"/>
      <c r="C18" s="37"/>
      <c r="D18" s="37"/>
      <c r="E18" s="38"/>
      <c r="F18" s="39"/>
      <c r="G18" s="37"/>
      <c r="H18" s="39"/>
      <c r="I18" s="37"/>
      <c r="J18" s="39"/>
      <c r="K18" s="37"/>
      <c r="L18" s="39"/>
      <c r="M18" s="38"/>
      <c r="N18" s="38"/>
      <c r="O18" s="40"/>
      <c r="P18" s="40"/>
      <c r="Q18" s="40"/>
    </row>
    <row r="19" spans="1:17" s="1" customFormat="1" ht="39.75" customHeight="1"/>
    <row r="20" spans="1:17" s="1" customFormat="1" ht="39.75" customHeight="1">
      <c r="A20" s="22"/>
      <c r="B20" s="23"/>
      <c r="C20" s="24"/>
      <c r="D20" s="25"/>
      <c r="E20" s="24"/>
      <c r="F20" s="25"/>
      <c r="G20" s="24"/>
      <c r="H20" s="25"/>
      <c r="I20" s="24"/>
      <c r="J20" s="25"/>
      <c r="K20" s="24"/>
      <c r="L20" s="25"/>
    </row>
    <row r="21" spans="1:17" s="1" customFormat="1" ht="39.75" customHeight="1">
      <c r="A21" s="22"/>
      <c r="B21" s="23"/>
      <c r="C21" s="24"/>
      <c r="D21" s="25"/>
      <c r="E21" s="24"/>
      <c r="F21" s="25"/>
      <c r="G21" s="24"/>
      <c r="H21" s="25"/>
      <c r="I21" s="24"/>
      <c r="J21" s="25"/>
      <c r="K21" s="24"/>
      <c r="L21" s="25"/>
    </row>
    <row r="22" spans="1:17" s="1" customFormat="1" ht="39.75" customHeight="1">
      <c r="A22" s="22"/>
      <c r="B22" s="23"/>
      <c r="C22" s="24"/>
      <c r="D22" s="25"/>
      <c r="E22" s="24"/>
      <c r="F22" s="25"/>
      <c r="G22" s="24"/>
      <c r="H22" s="25"/>
      <c r="I22" s="24"/>
      <c r="J22" s="25"/>
      <c r="K22" s="24"/>
      <c r="L22" s="25"/>
    </row>
    <row r="23" spans="1:17" s="1" customFormat="1" ht="39.75" customHeight="1">
      <c r="A23" s="22"/>
      <c r="B23" s="23"/>
      <c r="C23" s="24"/>
      <c r="D23" s="25"/>
      <c r="E23" s="24"/>
      <c r="F23" s="25"/>
      <c r="G23" s="24"/>
      <c r="H23" s="25"/>
      <c r="I23" s="24"/>
      <c r="J23" s="25"/>
      <c r="K23" s="24"/>
      <c r="L23" s="25"/>
    </row>
    <row r="24" spans="1:17" ht="53.25" customHeight="1" thickBot="1">
      <c r="A24" s="45" t="s">
        <v>1</v>
      </c>
      <c r="B24" s="92" t="s">
        <v>0</v>
      </c>
      <c r="C24" s="93"/>
      <c r="D24" s="93"/>
      <c r="E24" s="93"/>
      <c r="F24" s="94"/>
      <c r="G24" s="92" t="s">
        <v>23</v>
      </c>
      <c r="H24" s="93"/>
      <c r="I24" s="93"/>
      <c r="J24" s="93"/>
      <c r="K24" s="93"/>
      <c r="L24" s="93"/>
      <c r="M24" s="93"/>
      <c r="N24" s="93"/>
      <c r="O24" s="93"/>
      <c r="P24" s="93"/>
      <c r="Q24" s="94"/>
    </row>
    <row r="25" spans="1:17" ht="57" customHeight="1" thickTop="1">
      <c r="A25" s="95" t="s">
        <v>24</v>
      </c>
      <c r="B25" s="97" t="s">
        <v>25</v>
      </c>
      <c r="C25" s="98"/>
      <c r="D25" s="98"/>
      <c r="E25" s="98"/>
      <c r="F25" s="99"/>
      <c r="G25" s="46" t="s">
        <v>26</v>
      </c>
      <c r="H25" s="47"/>
      <c r="I25" s="48"/>
      <c r="J25" s="48"/>
      <c r="K25" s="48"/>
      <c r="L25" s="48"/>
      <c r="M25" s="49"/>
      <c r="N25" s="49"/>
      <c r="O25" s="50"/>
      <c r="P25" s="51"/>
      <c r="Q25" s="52" t="s">
        <v>16</v>
      </c>
    </row>
    <row r="26" spans="1:17" ht="57" customHeight="1">
      <c r="A26" s="96"/>
      <c r="B26" s="100"/>
      <c r="C26" s="101"/>
      <c r="D26" s="101"/>
      <c r="E26" s="101"/>
      <c r="F26" s="102"/>
      <c r="G26" s="53" t="s">
        <v>44</v>
      </c>
      <c r="H26" s="54"/>
      <c r="I26" s="55"/>
      <c r="J26" s="55"/>
      <c r="K26" s="55"/>
      <c r="L26" s="55"/>
      <c r="M26" s="56"/>
      <c r="N26" s="56"/>
      <c r="O26" s="55"/>
      <c r="P26" s="57"/>
      <c r="Q26" s="58" t="s">
        <v>27</v>
      </c>
    </row>
    <row r="27" spans="1:17" ht="57" customHeight="1">
      <c r="A27" s="84" t="s">
        <v>28</v>
      </c>
      <c r="B27" s="86" t="s">
        <v>29</v>
      </c>
      <c r="C27" s="87"/>
      <c r="D27" s="87"/>
      <c r="E27" s="87"/>
      <c r="F27" s="88"/>
      <c r="G27" s="59" t="s">
        <v>30</v>
      </c>
      <c r="H27" s="60"/>
      <c r="I27" s="60"/>
      <c r="J27" s="60"/>
      <c r="K27" s="60"/>
      <c r="L27" s="60"/>
      <c r="M27" s="60"/>
      <c r="N27" s="60"/>
      <c r="O27" s="60"/>
      <c r="P27" s="82" t="s">
        <v>31</v>
      </c>
      <c r="Q27" s="83"/>
    </row>
    <row r="28" spans="1:17" ht="54.75" customHeight="1">
      <c r="A28" s="85"/>
      <c r="B28" s="89"/>
      <c r="C28" s="90"/>
      <c r="D28" s="90"/>
      <c r="E28" s="90"/>
      <c r="F28" s="91"/>
      <c r="G28" s="53" t="s">
        <v>32</v>
      </c>
      <c r="H28" s="61"/>
      <c r="I28" s="61"/>
      <c r="J28" s="61"/>
      <c r="K28" s="61"/>
      <c r="L28" s="61"/>
      <c r="M28" s="61"/>
      <c r="N28" s="61"/>
      <c r="O28" s="61"/>
      <c r="P28" s="57"/>
      <c r="Q28" s="58" t="s">
        <v>33</v>
      </c>
    </row>
    <row r="29" spans="1:17" ht="54.75" customHeight="1">
      <c r="A29" s="44" t="s">
        <v>20</v>
      </c>
    </row>
    <row r="30" spans="1:17" ht="54.75" customHeight="1">
      <c r="A30" s="44" t="s">
        <v>21</v>
      </c>
    </row>
    <row r="31" spans="1:17" ht="54.75" customHeight="1">
      <c r="A31" s="35" t="s">
        <v>22</v>
      </c>
    </row>
    <row r="32" spans="1:17" ht="54.75" customHeight="1">
      <c r="A32" s="35" t="s">
        <v>36</v>
      </c>
    </row>
    <row r="33" s="1" customFormat="1" ht="39.75" customHeight="1"/>
  </sheetData>
  <mergeCells count="31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P27:Q27"/>
    <mergeCell ref="A27:A28"/>
    <mergeCell ref="B27:F28"/>
    <mergeCell ref="B24:F24"/>
    <mergeCell ref="G24:Q24"/>
    <mergeCell ref="A25:A26"/>
    <mergeCell ref="B25:F26"/>
    <mergeCell ref="Z12:AA12"/>
    <mergeCell ref="Z13:AA13"/>
    <mergeCell ref="AI12:AJ12"/>
    <mergeCell ref="AI13:AJ13"/>
    <mergeCell ref="Z10:AA10"/>
    <mergeCell ref="AI10:AJ10"/>
    <mergeCell ref="Z11:AA11"/>
    <mergeCell ref="AI11:AJ11"/>
  </mergeCells>
  <phoneticPr fontId="1"/>
  <pageMargins left="1.1023622047244095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2026-06-03T04:45:42Z</cp:lastPrinted>
  <dcterms:created xsi:type="dcterms:W3CDTF">2016-08-19T05:46:01Z</dcterms:created>
  <dcterms:modified xsi:type="dcterms:W3CDTF">2026-06-18T07:38:16Z</dcterms:modified>
</cp:coreProperties>
</file>