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1\"/>
    </mc:Choice>
  </mc:AlternateContent>
  <xr:revisionPtr revIDLastSave="0" documentId="13_ncr:1_{86F5027C-DA00-4566-999F-BDFFA3B7CBD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Sheet1!$A$1:$H$17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4" i="1" l="1"/>
  <c r="B14" i="1"/>
  <c r="C14" i="1"/>
  <c r="D14" i="1"/>
  <c r="E14" i="1"/>
  <c r="F14" i="1" s="1"/>
  <c r="N14" i="1"/>
  <c r="O14" i="1"/>
  <c r="O13" i="1"/>
  <c r="B13" i="1" s="1"/>
  <c r="N13" i="1"/>
  <c r="A13" i="1" s="1"/>
  <c r="O12" i="1"/>
  <c r="B12" i="1" s="1"/>
  <c r="N12" i="1"/>
  <c r="A12" i="1" s="1"/>
  <c r="O11" i="1"/>
  <c r="B11" i="1" s="1"/>
  <c r="N11" i="1"/>
  <c r="A11" i="1" s="1"/>
  <c r="O10" i="1"/>
  <c r="B10" i="1" s="1"/>
  <c r="N10" i="1"/>
  <c r="A10" i="1" s="1"/>
  <c r="O9" i="1"/>
  <c r="B9" i="1" s="1"/>
  <c r="N9" i="1"/>
  <c r="A9" i="1" s="1"/>
  <c r="O8" i="1"/>
  <c r="B8" i="1" s="1"/>
  <c r="N8" i="1"/>
  <c r="A8" i="1" s="1"/>
  <c r="O7" i="1"/>
  <c r="B7" i="1" s="1"/>
  <c r="N7" i="1"/>
  <c r="A7" i="1" s="1"/>
  <c r="O6" i="1"/>
  <c r="B6" i="1" s="1"/>
  <c r="N6" i="1"/>
  <c r="A6" i="1" s="1"/>
  <c r="C13" i="1"/>
  <c r="D13" i="1"/>
  <c r="E13" i="1"/>
  <c r="F13" i="1" s="1"/>
  <c r="C12" i="1"/>
  <c r="D12" i="1"/>
  <c r="E12" i="1"/>
  <c r="F12" i="1" s="1"/>
  <c r="D6" i="1"/>
  <c r="E6" i="1"/>
  <c r="F6" i="1" s="1"/>
  <c r="D7" i="1"/>
  <c r="E7" i="1"/>
  <c r="F7" i="1" s="1"/>
  <c r="D8" i="1"/>
  <c r="E8" i="1"/>
  <c r="F8" i="1" s="1"/>
  <c r="D9" i="1"/>
  <c r="E9" i="1"/>
  <c r="F9" i="1" s="1"/>
  <c r="D10" i="1"/>
  <c r="E10" i="1"/>
  <c r="F10" i="1" s="1"/>
  <c r="D11" i="1"/>
  <c r="E11" i="1"/>
  <c r="F11" i="1" s="1"/>
  <c r="C7" i="1"/>
  <c r="C8" i="1"/>
  <c r="C9" i="1"/>
  <c r="C10" i="1"/>
  <c r="C11" i="1"/>
  <c r="C6" i="1"/>
</calcChain>
</file>

<file path=xl/sharedStrings.xml><?xml version="1.0" encoding="utf-8"?>
<sst xmlns="http://schemas.openxmlformats.org/spreadsheetml/2006/main" count="53" uniqueCount="46">
  <si>
    <t>大阪海運輸入営業所
TEL:06-7730-1080/
FAX:06-7730-1088</t>
    <phoneticPr fontId="3"/>
  </si>
  <si>
    <t>神戸</t>
    <rPh sb="0" eb="2">
      <t>コウベ</t>
    </rPh>
    <phoneticPr fontId="3"/>
  </si>
  <si>
    <t>大阪</t>
    <rPh sb="0" eb="2">
      <t>オオサカ</t>
    </rPh>
    <phoneticPr fontId="3"/>
  </si>
  <si>
    <t>ETD</t>
    <phoneticPr fontId="3"/>
  </si>
  <si>
    <t>VESSEL</t>
    <phoneticPr fontId="3"/>
  </si>
  <si>
    <t>ETA</t>
    <phoneticPr fontId="3"/>
  </si>
  <si>
    <t>VOY</t>
    <phoneticPr fontId="3"/>
  </si>
  <si>
    <t>CUT</t>
    <phoneticPr fontId="3"/>
  </si>
  <si>
    <t>S</t>
    <phoneticPr fontId="3"/>
  </si>
  <si>
    <t>　        　　　IMPORT SCHEDULE ‐ ORIGIN : New York</t>
    <phoneticPr fontId="3"/>
  </si>
  <si>
    <t>NYC</t>
    <phoneticPr fontId="3"/>
  </si>
  <si>
    <t>Mon 15th Jun 2026/ 12:00:00 GMT-4</t>
  </si>
  <si>
    <t>ONE MATRIX/185W</t>
  </si>
  <si>
    <t>ONE REASSURANCE/255W</t>
  </si>
  <si>
    <t>ONE MISSION/088W</t>
  </si>
  <si>
    <t>ONE MODERN/081W</t>
  </si>
  <si>
    <t>Sun 12th Jul 2026</t>
  </si>
  <si>
    <t>Sun 19th Jul 2026</t>
  </si>
  <si>
    <t>Sun 26th Jul 2026</t>
  </si>
  <si>
    <t>Mon 22nd Jun 2026/ 12:00:00 GMT-4</t>
  </si>
  <si>
    <t>Sun 2nd Aug 2026</t>
  </si>
  <si>
    <t>Mon 29th Jun 2026/ 12:00:00 GMT-4</t>
  </si>
  <si>
    <t>Sun 9th Aug 2026</t>
  </si>
  <si>
    <t>Mon 6th Jul 2026/ 12:00:00 GMT-4</t>
  </si>
  <si>
    <t>Sun 16th Aug 2026</t>
  </si>
  <si>
    <t>貼り付け↓</t>
    <rPh sb="0" eb="1">
      <t>ハ</t>
    </rPh>
    <rPh sb="2" eb="3">
      <t>ツ</t>
    </rPh>
    <phoneticPr fontId="3"/>
  </si>
  <si>
    <t>CUT</t>
    <phoneticPr fontId="3"/>
  </si>
  <si>
    <t>ETD</t>
    <phoneticPr fontId="3"/>
  </si>
  <si>
    <t>ETA</t>
    <phoneticPr fontId="3"/>
  </si>
  <si>
    <t>VESSEL/VOY</t>
    <phoneticPr fontId="3"/>
  </si>
  <si>
    <t>NAVIOS CYAN/002W</t>
  </si>
  <si>
    <t>ONE MAESTRO/087W</t>
  </si>
  <si>
    <t>ONE MATRIX/186W</t>
  </si>
  <si>
    <t>ONE REASSURANCE/256W</t>
  </si>
  <si>
    <t>ONE MISSION/089W</t>
  </si>
  <si>
    <t>Mon 6th Jul 2026</t>
  </si>
  <si>
    <t>Mon 13th Jul 2026/ 12:00:00 GMT-4</t>
  </si>
  <si>
    <t>Sun 23rd Aug 2026</t>
  </si>
  <si>
    <t>Mon 20th Jul 2026/ 12:00:00 GMT-4</t>
  </si>
  <si>
    <t>Sun 30th Aug 2026</t>
  </si>
  <si>
    <t>Mon 27th Jul 2026/ 12:00:00 GMT-4</t>
  </si>
  <si>
    <t>Sun 6th Sep 2026</t>
  </si>
  <si>
    <t>Mon 3rd Aug 2026/ 12:00:00 GMT-4</t>
  </si>
  <si>
    <t>Sun 13th Sep 2026</t>
  </si>
  <si>
    <t>Mon 10th Aug 2026/ 12:00:00 GMT-4</t>
  </si>
  <si>
    <t>Sun 20th Sep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</si>
</sst>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yyyy/m/d;@"/>
    <numFmt numFmtId="178" formatCode="m/d;@"/>
  </numFmts>
  <fonts count="19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36"/>
      <color indexed="9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11"/>
      <name val="Meiryo UI"/>
      <family val="3"/>
      <charset val="128"/>
    </font>
    <font>
      <sz val="28"/>
      <name val="Arial MT"/>
      <family val="2"/>
    </font>
    <font>
      <b/>
      <sz val="20"/>
      <color indexed="9"/>
      <name val="Meiryo UI"/>
      <family val="3"/>
      <charset val="128"/>
    </font>
    <font>
      <sz val="28"/>
      <name val="Arial MT"/>
    </font>
    <font>
      <sz val="11"/>
      <color theme="1"/>
      <name val="游ゴシック"/>
      <family val="2"/>
      <scheme val="minor"/>
    </font>
    <font>
      <sz val="36"/>
      <name val="Meiryo UI"/>
      <family val="3"/>
      <charset val="128"/>
    </font>
    <font>
      <sz val="24"/>
      <name val="Meiryo UI"/>
      <family val="3"/>
      <charset val="128"/>
    </font>
    <font>
      <sz val="28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1" fillId="0" borderId="0"/>
    <xf numFmtId="0" fontId="15" fillId="0" borderId="0"/>
    <xf numFmtId="0" fontId="15" fillId="0" borderId="0"/>
  </cellStyleXfs>
  <cellXfs count="56">
    <xf numFmtId="0" fontId="0" fillId="0" borderId="0" xfId="0">
      <alignment vertical="center"/>
    </xf>
    <xf numFmtId="0" fontId="4" fillId="2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6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177" fontId="9" fillId="0" borderId="0" xfId="1" applyNumberFormat="1" applyFont="1" applyFill="1" applyAlignment="1">
      <alignment vertical="center"/>
    </xf>
    <xf numFmtId="177" fontId="9" fillId="0" borderId="0" xfId="1" applyNumberFormat="1" applyFont="1" applyFill="1" applyAlignment="1">
      <alignment horizontal="right" vertical="center"/>
    </xf>
    <xf numFmtId="0" fontId="9" fillId="0" borderId="0" xfId="1" applyFont="1" applyAlignment="1">
      <alignment horizontal="left" vertical="center"/>
    </xf>
    <xf numFmtId="0" fontId="11" fillId="0" borderId="0" xfId="1" applyFont="1" applyAlignment="1"/>
    <xf numFmtId="0" fontId="11" fillId="0" borderId="0" xfId="2" applyFont="1" applyBorder="1" applyAlignment="1">
      <alignment horizontal="center" vertical="center"/>
    </xf>
    <xf numFmtId="0" fontId="10" fillId="0" borderId="0" xfId="1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left" vertical="center"/>
    </xf>
    <xf numFmtId="176" fontId="4" fillId="2" borderId="0" xfId="1" applyNumberFormat="1" applyFont="1" applyFill="1" applyAlignment="1">
      <alignment vertical="center"/>
    </xf>
    <xf numFmtId="178" fontId="12" fillId="0" borderId="0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4" fontId="9" fillId="0" borderId="0" xfId="1" applyNumberFormat="1" applyFont="1" applyBorder="1" applyAlignment="1">
      <alignment vertical="center"/>
    </xf>
    <xf numFmtId="14" fontId="9" fillId="0" borderId="0" xfId="1" applyNumberFormat="1" applyFont="1" applyAlignment="1">
      <alignment horizontal="left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2" borderId="0" xfId="1" applyFont="1" applyFill="1" applyAlignment="1">
      <alignment vertical="center"/>
    </xf>
    <xf numFmtId="0" fontId="10" fillId="3" borderId="2" xfId="1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0" fillId="3" borderId="10" xfId="1" applyNumberFormat="1" applyFont="1" applyFill="1" applyBorder="1" applyAlignment="1">
      <alignment horizontal="center" vertical="center" wrapText="1"/>
    </xf>
    <xf numFmtId="0" fontId="10" fillId="3" borderId="9" xfId="1" applyNumberFormat="1" applyFont="1" applyFill="1" applyBorder="1" applyAlignment="1">
      <alignment horizontal="center" vertical="center" wrapText="1"/>
    </xf>
    <xf numFmtId="0" fontId="10" fillId="3" borderId="13" xfId="1" applyNumberFormat="1" applyFont="1" applyFill="1" applyBorder="1" applyAlignment="1">
      <alignment horizontal="center" vertical="center" wrapText="1"/>
    </xf>
    <xf numFmtId="0" fontId="10" fillId="3" borderId="14" xfId="1" applyNumberFormat="1" applyFont="1" applyFill="1" applyBorder="1" applyAlignment="1">
      <alignment horizontal="center" vertical="center" wrapText="1"/>
    </xf>
    <xf numFmtId="0" fontId="10" fillId="3" borderId="15" xfId="1" applyNumberFormat="1" applyFont="1" applyFill="1" applyBorder="1" applyAlignment="1">
      <alignment horizontal="center" vertical="center" wrapText="1"/>
    </xf>
    <xf numFmtId="178" fontId="12" fillId="0" borderId="7" xfId="0" applyNumberFormat="1" applyFont="1" applyBorder="1" applyAlignment="1">
      <alignment horizontal="center" vertical="center" wrapText="1"/>
    </xf>
    <xf numFmtId="178" fontId="12" fillId="0" borderId="4" xfId="0" applyNumberFormat="1" applyFont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178" fontId="12" fillId="0" borderId="17" xfId="0" applyNumberFormat="1" applyFont="1" applyBorder="1" applyAlignment="1">
      <alignment horizontal="center" vertical="center" wrapText="1"/>
    </xf>
    <xf numFmtId="178" fontId="12" fillId="0" borderId="8" xfId="0" applyNumberFormat="1" applyFont="1" applyBorder="1" applyAlignment="1">
      <alignment horizontal="center" vertical="center" wrapText="1"/>
    </xf>
    <xf numFmtId="178" fontId="12" fillId="0" borderId="5" xfId="0" applyNumberFormat="1" applyFont="1" applyBorder="1" applyAlignment="1">
      <alignment horizontal="center" vertical="center" wrapText="1"/>
    </xf>
    <xf numFmtId="178" fontId="12" fillId="0" borderId="18" xfId="0" applyNumberFormat="1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/>
    </xf>
    <xf numFmtId="0" fontId="16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1" fillId="0" borderId="0" xfId="1" applyFont="1"/>
    <xf numFmtId="0" fontId="17" fillId="0" borderId="20" xfId="1" applyFont="1" applyBorder="1" applyAlignment="1">
      <alignment horizontal="center" vertical="center"/>
    </xf>
    <xf numFmtId="0" fontId="18" fillId="0" borderId="20" xfId="1" applyFont="1" applyBorder="1" applyAlignment="1">
      <alignment horizontal="center"/>
    </xf>
    <xf numFmtId="0" fontId="11" fillId="0" borderId="20" xfId="1" applyFont="1" applyBorder="1"/>
    <xf numFmtId="0" fontId="10" fillId="3" borderId="1" xfId="1" applyNumberFormat="1" applyFont="1" applyFill="1" applyBorder="1" applyAlignment="1">
      <alignment horizontal="center" vertical="center" wrapText="1"/>
    </xf>
    <xf numFmtId="0" fontId="10" fillId="3" borderId="11" xfId="1" applyNumberFormat="1" applyFont="1" applyFill="1" applyBorder="1" applyAlignment="1">
      <alignment horizontal="center" vertical="center" wrapText="1"/>
    </xf>
    <xf numFmtId="0" fontId="10" fillId="3" borderId="2" xfId="1" applyNumberFormat="1" applyFont="1" applyFill="1" applyBorder="1" applyAlignment="1">
      <alignment horizontal="center" vertical="center" wrapText="1"/>
    </xf>
    <xf numFmtId="0" fontId="10" fillId="3" borderId="12" xfId="1" applyNumberFormat="1" applyFont="1" applyFill="1" applyBorder="1" applyAlignment="1">
      <alignment horizontal="center" vertical="center" wrapText="1"/>
    </xf>
    <xf numFmtId="0" fontId="13" fillId="2" borderId="0" xfId="1" applyFont="1" applyFill="1" applyAlignment="1">
      <alignment horizontal="center" vertical="center" wrapText="1"/>
    </xf>
    <xf numFmtId="0" fontId="15" fillId="0" borderId="0" xfId="3" applyAlignment="1">
      <alignment horizontal="center" wrapText="1"/>
    </xf>
    <xf numFmtId="0" fontId="15" fillId="0" borderId="0" xfId="3" applyAlignment="1">
      <alignment horizontal="center" wrapText="1"/>
    </xf>
  </cellXfs>
  <cellStyles count="5">
    <cellStyle name="標準" xfId="0" builtinId="0"/>
    <cellStyle name="標準 2" xfId="1" xr:uid="{00000000-0005-0000-0000-000001000000}"/>
    <cellStyle name="標準 3" xfId="3" xr:uid="{CFD43151-E283-478E-A54D-B765D05D6F02}"/>
    <cellStyle name="標準 6" xfId="4" xr:uid="{EE83FBF8-5BC1-4957-9BEB-E7822DC48B4C}"/>
    <cellStyle name="標準_Sheet1" xfId="2" xr:uid="{00000000-0005-0000-0000-000002000000}"/>
  </cellStyles>
  <dxfs count="0"/>
  <tableStyles count="0" defaultTableStyle="TableStyleMedium2" defaultPivotStyle="PivotStyleLight16"/>
  <colors>
    <mruColors>
      <color rgb="FFCC3300"/>
      <color rgb="FFCF3E17"/>
      <color rgb="FFE14419"/>
      <color rgb="FFB837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0" y="14749839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28750"/>
    <xdr:pic>
      <xdr:nvPicPr>
        <xdr:cNvPr id="40" name="図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119062</xdr:colOff>
      <xdr:row>1</xdr:row>
      <xdr:rowOff>518579</xdr:rowOff>
    </xdr:from>
    <xdr:to>
      <xdr:col>2</xdr:col>
      <xdr:colOff>47624</xdr:colOff>
      <xdr:row>2</xdr:row>
      <xdr:rowOff>626921</xdr:rowOff>
    </xdr:to>
    <xdr:sp macro="" textlink="">
      <xdr:nvSpPr>
        <xdr:cNvPr id="41" name="角丸四角形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119062" y="1875892"/>
          <a:ext cx="7596187" cy="822717"/>
        </a:xfrm>
        <a:prstGeom prst="round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Origin:New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York, USA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2" name="図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3" name="図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476256</xdr:colOff>
      <xdr:row>14</xdr:row>
      <xdr:rowOff>309562</xdr:rowOff>
    </xdr:from>
    <xdr:to>
      <xdr:col>5</xdr:col>
      <xdr:colOff>2000252</xdr:colOff>
      <xdr:row>16</xdr:row>
      <xdr:rowOff>476251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476256" y="10739437"/>
          <a:ext cx="16811621" cy="1595439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24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4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24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226256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tabSelected="1" view="pageBreakPreview" zoomScale="40" zoomScaleNormal="100" zoomScaleSheetLayoutView="40" workbookViewId="0">
      <selection activeCell="G16" sqref="G16"/>
    </sheetView>
  </sheetViews>
  <sheetFormatPr defaultRowHeight="18.75"/>
  <cols>
    <col min="1" max="1" width="78.75" customWidth="1"/>
    <col min="2" max="2" width="22" customWidth="1"/>
    <col min="3" max="3" width="30.625" customWidth="1"/>
    <col min="4" max="4" width="38.625" customWidth="1"/>
    <col min="5" max="6" width="30.625" customWidth="1"/>
    <col min="7" max="7" width="8.875" customWidth="1"/>
    <col min="8" max="8" width="9.75" customWidth="1"/>
    <col min="9" max="9" width="34.875" customWidth="1"/>
    <col min="10" max="15" width="34.875" hidden="1" customWidth="1"/>
    <col min="16" max="16" width="13.375" customWidth="1"/>
    <col min="17" max="17" width="15.875" customWidth="1"/>
  </cols>
  <sheetData>
    <row r="1" spans="1:15" s="2" customFormat="1" ht="106.9" customHeight="1">
      <c r="A1" s="15" t="s">
        <v>9</v>
      </c>
      <c r="B1" s="1"/>
      <c r="C1" s="1"/>
      <c r="D1" s="16"/>
      <c r="E1" s="53" t="s">
        <v>0</v>
      </c>
      <c r="F1" s="53"/>
      <c r="G1" s="53"/>
      <c r="H1" s="22"/>
      <c r="J1" s="3"/>
      <c r="K1" s="3"/>
      <c r="L1" s="3"/>
      <c r="M1" s="3"/>
      <c r="N1" s="3"/>
    </row>
    <row r="2" spans="1:15" s="2" customFormat="1" ht="57" customHeight="1">
      <c r="A2" s="4"/>
      <c r="B2" s="4"/>
      <c r="C2" s="4"/>
      <c r="D2" s="5"/>
      <c r="E2" s="4"/>
      <c r="F2" s="4"/>
      <c r="G2" s="4"/>
      <c r="H2" s="4"/>
      <c r="J2" s="3"/>
      <c r="K2" s="3"/>
      <c r="L2" s="3"/>
      <c r="M2" s="3"/>
      <c r="N2" s="3"/>
    </row>
    <row r="3" spans="1:15" s="3" customFormat="1" ht="57" customHeight="1" thickBot="1">
      <c r="A3" s="6"/>
      <c r="B3" s="7"/>
      <c r="C3" s="7"/>
      <c r="D3" s="8"/>
      <c r="E3" s="9"/>
      <c r="F3" s="19">
        <v>46188</v>
      </c>
      <c r="G3" s="20" t="s">
        <v>8</v>
      </c>
      <c r="H3" s="10"/>
    </row>
    <row r="4" spans="1:15" s="3" customFormat="1" ht="57" customHeight="1">
      <c r="A4" s="49" t="s">
        <v>4</v>
      </c>
      <c r="B4" s="51" t="s">
        <v>6</v>
      </c>
      <c r="C4" s="51" t="s">
        <v>7</v>
      </c>
      <c r="D4" s="23" t="s">
        <v>10</v>
      </c>
      <c r="E4" s="26" t="s">
        <v>1</v>
      </c>
      <c r="F4" s="27" t="s">
        <v>2</v>
      </c>
      <c r="G4" s="13"/>
      <c r="H4" s="11"/>
      <c r="J4" s="43" t="s">
        <v>25</v>
      </c>
      <c r="K4" s="44"/>
      <c r="L4" s="44"/>
      <c r="M4" s="45"/>
      <c r="N4" s="45"/>
      <c r="O4" s="45"/>
    </row>
    <row r="5" spans="1:15" s="11" customFormat="1" ht="39.75" customHeight="1" thickBot="1">
      <c r="A5" s="50"/>
      <c r="B5" s="52"/>
      <c r="C5" s="52"/>
      <c r="D5" s="28" t="s">
        <v>3</v>
      </c>
      <c r="E5" s="29" t="s">
        <v>5</v>
      </c>
      <c r="F5" s="30" t="s">
        <v>5</v>
      </c>
      <c r="G5" s="13"/>
      <c r="J5" s="46" t="s">
        <v>26</v>
      </c>
      <c r="K5" s="46" t="s">
        <v>27</v>
      </c>
      <c r="L5" s="46" t="s">
        <v>28</v>
      </c>
      <c r="M5" s="47" t="s">
        <v>29</v>
      </c>
      <c r="N5" s="48"/>
      <c r="O5" s="48"/>
    </row>
    <row r="6" spans="1:15" s="3" customFormat="1" ht="57" customHeight="1" thickBot="1">
      <c r="A6" s="24" t="str">
        <f>N6</f>
        <v>ONE MATRIX</v>
      </c>
      <c r="B6" s="25" t="str">
        <f>O6</f>
        <v>185W</v>
      </c>
      <c r="C6" s="31" t="str">
        <f>TEXT(DATE(VALUE(RIGHT(SUBSTITUTE(J6,"/ 12:00:00 GMT-4",""), 4)), MONTH(1&amp;MID(J6, FIND(" ",J6, 5) + 1, 3)), VALUE(MID(J6, FIND(" ",J6, 1) + 1, IF(ISNUMBER(VALUE(MID(J6, 6, 1))), 2, 1)))), "MM/DD")</f>
        <v>06/15</v>
      </c>
      <c r="D6" s="31" t="str">
        <f t="shared" ref="D6:E11" si="0">TEXT(DATE(VALUE(RIGHT(SUBSTITUTE(K6,"/ 12:00:00 GMT-4",""), 4)), MONTH(1&amp;MID(K6, FIND(" ",K6, 5) + 1, 3)), VALUE(MID(K6, FIND(" ",K6, 1) + 1, IF(ISNUMBER(VALUE(MID(K6, 6, 1))), 2, 1)))), "MM/DD")</f>
        <v>07/06</v>
      </c>
      <c r="E6" s="31" t="str">
        <f t="shared" si="0"/>
        <v>07/26</v>
      </c>
      <c r="F6" s="36">
        <f>E6+3</f>
        <v>46232</v>
      </c>
      <c r="G6" s="14"/>
      <c r="J6" s="55" t="s">
        <v>11</v>
      </c>
      <c r="K6" s="55" t="s">
        <v>35</v>
      </c>
      <c r="L6" s="55" t="s">
        <v>18</v>
      </c>
      <c r="M6" s="54" t="s">
        <v>12</v>
      </c>
      <c r="N6" s="39" t="str">
        <f>LEFT(M6,FIND("/",M6)-1)</f>
        <v>ONE MATRIX</v>
      </c>
      <c r="O6" s="39" t="str">
        <f>MID(M6,FIND("/",M6)+1,LEN(M6)-FIND("/",M6))</f>
        <v>185W</v>
      </c>
    </row>
    <row r="7" spans="1:15" s="3" customFormat="1" ht="57" customHeight="1" thickBot="1">
      <c r="A7" s="21" t="str">
        <f t="shared" ref="A7:A13" si="1">N7</f>
        <v>ONE REASSURANCE</v>
      </c>
      <c r="B7" s="18" t="str">
        <f t="shared" ref="B7:B13" si="2">O7</f>
        <v>255W</v>
      </c>
      <c r="C7" s="32" t="str">
        <f t="shared" ref="C7:C11" si="3">TEXT(DATE(VALUE(RIGHT(SUBSTITUTE(J7,"/ 12:00:00 GMT-4",""), 4)), MONTH(1&amp;MID(J7, FIND(" ",J7, 5) + 1, 3)), VALUE(MID(J7, FIND(" ",J7, 1) + 1, IF(ISNUMBER(VALUE(MID(J7, 6, 1))), 2, 1)))), "MM/DD")</f>
        <v>06/22</v>
      </c>
      <c r="D7" s="32" t="str">
        <f t="shared" si="0"/>
        <v>07/12</v>
      </c>
      <c r="E7" s="32" t="str">
        <f t="shared" si="0"/>
        <v>08/02</v>
      </c>
      <c r="F7" s="37">
        <f>E7+3</f>
        <v>46239</v>
      </c>
      <c r="G7" s="14"/>
      <c r="J7" s="55" t="s">
        <v>19</v>
      </c>
      <c r="K7" s="55" t="s">
        <v>16</v>
      </c>
      <c r="L7" s="55" t="s">
        <v>20</v>
      </c>
      <c r="M7" s="54" t="s">
        <v>13</v>
      </c>
      <c r="N7" s="39" t="str">
        <f t="shared" ref="N7:N13" si="4">LEFT(M7,FIND("/",M7)-1)</f>
        <v>ONE REASSURANCE</v>
      </c>
      <c r="O7" s="39" t="str">
        <f t="shared" ref="O7:O13" si="5">MID(M7,FIND("/",M7)+1,LEN(M7)-FIND("/",M7))</f>
        <v>255W</v>
      </c>
    </row>
    <row r="8" spans="1:15" s="3" customFormat="1" ht="57" customHeight="1" thickBot="1">
      <c r="A8" s="21" t="str">
        <f t="shared" si="1"/>
        <v>ONE MISSION</v>
      </c>
      <c r="B8" s="18" t="str">
        <f t="shared" si="2"/>
        <v>088W</v>
      </c>
      <c r="C8" s="32" t="str">
        <f t="shared" si="3"/>
        <v>06/29</v>
      </c>
      <c r="D8" s="32" t="str">
        <f t="shared" si="0"/>
        <v>07/19</v>
      </c>
      <c r="E8" s="32" t="str">
        <f t="shared" si="0"/>
        <v>08/09</v>
      </c>
      <c r="F8" s="37">
        <f t="shared" ref="F8:F13" si="6">E8+3</f>
        <v>46246</v>
      </c>
      <c r="G8" s="14"/>
      <c r="J8" s="55" t="s">
        <v>21</v>
      </c>
      <c r="K8" s="55" t="s">
        <v>17</v>
      </c>
      <c r="L8" s="55" t="s">
        <v>22</v>
      </c>
      <c r="M8" s="54" t="s">
        <v>14</v>
      </c>
      <c r="N8" s="39" t="str">
        <f t="shared" si="4"/>
        <v>ONE MISSION</v>
      </c>
      <c r="O8" s="39" t="str">
        <f t="shared" si="5"/>
        <v>088W</v>
      </c>
    </row>
    <row r="9" spans="1:15" s="3" customFormat="1" ht="57" customHeight="1" thickBot="1">
      <c r="A9" s="21" t="str">
        <f t="shared" si="1"/>
        <v>ONE MODERN</v>
      </c>
      <c r="B9" s="18" t="str">
        <f t="shared" si="2"/>
        <v>081W</v>
      </c>
      <c r="C9" s="32" t="str">
        <f t="shared" si="3"/>
        <v>07/06</v>
      </c>
      <c r="D9" s="32" t="str">
        <f t="shared" si="0"/>
        <v>07/26</v>
      </c>
      <c r="E9" s="32" t="str">
        <f t="shared" si="0"/>
        <v>08/16</v>
      </c>
      <c r="F9" s="37">
        <f t="shared" si="6"/>
        <v>46253</v>
      </c>
      <c r="G9" s="14"/>
      <c r="J9" s="55" t="s">
        <v>23</v>
      </c>
      <c r="K9" s="55" t="s">
        <v>18</v>
      </c>
      <c r="L9" s="55" t="s">
        <v>24</v>
      </c>
      <c r="M9" s="54" t="s">
        <v>15</v>
      </c>
      <c r="N9" s="39" t="str">
        <f t="shared" si="4"/>
        <v>ONE MODERN</v>
      </c>
      <c r="O9" s="39" t="str">
        <f t="shared" si="5"/>
        <v>081W</v>
      </c>
    </row>
    <row r="10" spans="1:15" s="3" customFormat="1" ht="57" customHeight="1" thickBot="1">
      <c r="A10" s="40" t="str">
        <f t="shared" si="1"/>
        <v>NAVIOS CYAN</v>
      </c>
      <c r="B10" s="18" t="str">
        <f t="shared" si="2"/>
        <v>002W</v>
      </c>
      <c r="C10" s="32" t="str">
        <f t="shared" si="3"/>
        <v>07/13</v>
      </c>
      <c r="D10" s="32" t="str">
        <f t="shared" si="0"/>
        <v>08/02</v>
      </c>
      <c r="E10" s="32" t="str">
        <f t="shared" si="0"/>
        <v>08/23</v>
      </c>
      <c r="F10" s="37">
        <f t="shared" si="6"/>
        <v>46260</v>
      </c>
      <c r="G10" s="14"/>
      <c r="J10" s="55" t="s">
        <v>36</v>
      </c>
      <c r="K10" s="55" t="s">
        <v>20</v>
      </c>
      <c r="L10" s="55" t="s">
        <v>37</v>
      </c>
      <c r="M10" s="54" t="s">
        <v>30</v>
      </c>
      <c r="N10" s="39" t="str">
        <f t="shared" si="4"/>
        <v>NAVIOS CYAN</v>
      </c>
      <c r="O10" s="39" t="str">
        <f t="shared" si="5"/>
        <v>002W</v>
      </c>
    </row>
    <row r="11" spans="1:15" s="3" customFormat="1" ht="57" customHeight="1" thickBot="1">
      <c r="A11" s="21" t="str">
        <f t="shared" si="1"/>
        <v>ONE MAESTRO</v>
      </c>
      <c r="B11" s="18" t="str">
        <f t="shared" si="2"/>
        <v>087W</v>
      </c>
      <c r="C11" s="32" t="str">
        <f t="shared" si="3"/>
        <v>07/20</v>
      </c>
      <c r="D11" s="32" t="str">
        <f t="shared" si="0"/>
        <v>08/09</v>
      </c>
      <c r="E11" s="32" t="str">
        <f t="shared" si="0"/>
        <v>08/30</v>
      </c>
      <c r="F11" s="37">
        <f t="shared" si="6"/>
        <v>46267</v>
      </c>
      <c r="G11" s="14"/>
      <c r="J11" s="55" t="s">
        <v>38</v>
      </c>
      <c r="K11" s="55" t="s">
        <v>22</v>
      </c>
      <c r="L11" s="55" t="s">
        <v>39</v>
      </c>
      <c r="M11" s="54" t="s">
        <v>31</v>
      </c>
      <c r="N11" s="39" t="str">
        <f t="shared" si="4"/>
        <v>ONE MAESTRO</v>
      </c>
      <c r="O11" s="39" t="str">
        <f t="shared" si="5"/>
        <v>087W</v>
      </c>
    </row>
    <row r="12" spans="1:15" s="3" customFormat="1" ht="57" customHeight="1" thickBot="1">
      <c r="A12" s="40" t="str">
        <f t="shared" si="1"/>
        <v>ONE MATRIX</v>
      </c>
      <c r="B12" s="18" t="str">
        <f t="shared" si="2"/>
        <v>186W</v>
      </c>
      <c r="C12" s="32" t="str">
        <f t="shared" ref="C12" si="7">TEXT(DATE(VALUE(RIGHT(SUBSTITUTE(J12,"/ 12:00:00 GMT-4",""), 4)), MONTH(1&amp;MID(J12, FIND(" ",J12, 5) + 1, 3)), VALUE(MID(J12, FIND(" ",J12, 1) + 1, IF(ISNUMBER(VALUE(MID(J12, 6, 1))), 2, 1)))), "MM/DD")</f>
        <v>07/27</v>
      </c>
      <c r="D12" s="32" t="str">
        <f t="shared" ref="D12" si="8">TEXT(DATE(VALUE(RIGHT(SUBSTITUTE(K12,"/ 12:00:00 GMT-4",""), 4)), MONTH(1&amp;MID(K12, FIND(" ",K12, 5) + 1, 3)), VALUE(MID(K12, FIND(" ",K12, 1) + 1, IF(ISNUMBER(VALUE(MID(K12, 6, 1))), 2, 1)))), "MM/DD")</f>
        <v>08/16</v>
      </c>
      <c r="E12" s="32" t="str">
        <f t="shared" ref="E12" si="9">TEXT(DATE(VALUE(RIGHT(SUBSTITUTE(L12,"/ 12:00:00 GMT-4",""), 4)), MONTH(1&amp;MID(L12, FIND(" ",L12, 5) + 1, 3)), VALUE(MID(L12, FIND(" ",L12, 1) + 1, IF(ISNUMBER(VALUE(MID(L12, 6, 1))), 2, 1)))), "MM/DD")</f>
        <v>09/06</v>
      </c>
      <c r="F12" s="37">
        <f t="shared" si="6"/>
        <v>46274</v>
      </c>
      <c r="G12" s="14"/>
      <c r="J12" s="55" t="s">
        <v>40</v>
      </c>
      <c r="K12" s="55" t="s">
        <v>24</v>
      </c>
      <c r="L12" s="55" t="s">
        <v>41</v>
      </c>
      <c r="M12" s="54" t="s">
        <v>32</v>
      </c>
      <c r="N12" s="39" t="str">
        <f t="shared" si="4"/>
        <v>ONE MATRIX</v>
      </c>
      <c r="O12" s="39" t="str">
        <f t="shared" si="5"/>
        <v>186W</v>
      </c>
    </row>
    <row r="13" spans="1:15" s="3" customFormat="1" ht="57" customHeight="1" thickBot="1">
      <c r="A13" s="40" t="str">
        <f t="shared" si="1"/>
        <v>ONE REASSURANCE</v>
      </c>
      <c r="B13" s="18" t="str">
        <f t="shared" si="2"/>
        <v>256W</v>
      </c>
      <c r="C13" s="32" t="str">
        <f t="shared" ref="C13" si="10">TEXT(DATE(VALUE(RIGHT(SUBSTITUTE(J13,"/ 12:00:00 GMT-4",""), 4)), MONTH(1&amp;MID(J13, FIND(" ",J13, 5) + 1, 3)), VALUE(MID(J13, FIND(" ",J13, 1) + 1, IF(ISNUMBER(VALUE(MID(J13, 6, 1))), 2, 1)))), "MM/DD")</f>
        <v>08/03</v>
      </c>
      <c r="D13" s="32" t="str">
        <f t="shared" ref="D13" si="11">TEXT(DATE(VALUE(RIGHT(SUBSTITUTE(K13,"/ 12:00:00 GMT-4",""), 4)), MONTH(1&amp;MID(K13, FIND(" ",K13, 5) + 1, 3)), VALUE(MID(K13, FIND(" ",K13, 1) + 1, IF(ISNUMBER(VALUE(MID(K13, 6, 1))), 2, 1)))), "MM/DD")</f>
        <v>08/23</v>
      </c>
      <c r="E13" s="32" t="str">
        <f t="shared" ref="E13" si="12">TEXT(DATE(VALUE(RIGHT(SUBSTITUTE(L13,"/ 12:00:00 GMT-4",""), 4)), MONTH(1&amp;MID(L13, FIND(" ",L13, 5) + 1, 3)), VALUE(MID(L13, FIND(" ",L13, 1) + 1, IF(ISNUMBER(VALUE(MID(L13, 6, 1))), 2, 1)))), "MM/DD")</f>
        <v>09/13</v>
      </c>
      <c r="F13" s="37">
        <f t="shared" si="6"/>
        <v>46281</v>
      </c>
      <c r="G13" s="14"/>
      <c r="J13" s="55" t="s">
        <v>42</v>
      </c>
      <c r="K13" s="55" t="s">
        <v>37</v>
      </c>
      <c r="L13" s="55" t="s">
        <v>43</v>
      </c>
      <c r="M13" s="54" t="s">
        <v>33</v>
      </c>
      <c r="N13" s="41" t="str">
        <f t="shared" si="4"/>
        <v>ONE REASSURANCE</v>
      </c>
      <c r="O13" s="41" t="str">
        <f t="shared" si="5"/>
        <v>256W</v>
      </c>
    </row>
    <row r="14" spans="1:15" s="42" customFormat="1" ht="57" customHeight="1" thickBot="1">
      <c r="A14" s="33" t="str">
        <f t="shared" ref="A14" si="13">N14</f>
        <v>ONE MISSION</v>
      </c>
      <c r="B14" s="34" t="str">
        <f t="shared" ref="B14" si="14">O14</f>
        <v>089W</v>
      </c>
      <c r="C14" s="35" t="str">
        <f t="shared" ref="C14" si="15">TEXT(DATE(VALUE(RIGHT(SUBSTITUTE(J14,"/ 12:00:00 GMT-4",""), 4)), MONTH(1&amp;MID(J14, FIND(" ",J14, 5) + 1, 3)), VALUE(MID(J14, FIND(" ",J14, 1) + 1, IF(ISNUMBER(VALUE(MID(J14, 6, 1))), 2, 1)))), "MM/DD")</f>
        <v>08/10</v>
      </c>
      <c r="D14" s="35" t="str">
        <f t="shared" ref="D14" si="16">TEXT(DATE(VALUE(RIGHT(SUBSTITUTE(K14,"/ 12:00:00 GMT-4",""), 4)), MONTH(1&amp;MID(K14, FIND(" ",K14, 5) + 1, 3)), VALUE(MID(K14, FIND(" ",K14, 1) + 1, IF(ISNUMBER(VALUE(MID(K14, 6, 1))), 2, 1)))), "MM/DD")</f>
        <v>08/30</v>
      </c>
      <c r="E14" s="35" t="str">
        <f t="shared" ref="E14" si="17">TEXT(DATE(VALUE(RIGHT(SUBSTITUTE(L14,"/ 12:00:00 GMT-4",""), 4)), MONTH(1&amp;MID(L14, FIND(" ",L14, 5) + 1, 3)), VALUE(MID(L14, FIND(" ",L14, 1) + 1, IF(ISNUMBER(VALUE(MID(L14, 6, 1))), 2, 1)))), "MM/DD")</f>
        <v>09/20</v>
      </c>
      <c r="F14" s="38">
        <f t="shared" ref="F14" si="18">E14+3</f>
        <v>46288</v>
      </c>
      <c r="G14" s="14"/>
      <c r="J14" s="55" t="s">
        <v>44</v>
      </c>
      <c r="K14" s="55" t="s">
        <v>39</v>
      </c>
      <c r="L14" s="55" t="s">
        <v>45</v>
      </c>
      <c r="M14" s="54" t="s">
        <v>34</v>
      </c>
      <c r="N14" s="41" t="str">
        <f t="shared" ref="N14" si="19">LEFT(M14,FIND("/",M14)-1)</f>
        <v>ONE MISSION</v>
      </c>
      <c r="O14" s="41" t="str">
        <f t="shared" ref="O14" si="20">MID(M14,FIND("/",M14)+1,LEN(M14)-FIND("/",M14))</f>
        <v>089W</v>
      </c>
    </row>
    <row r="15" spans="1:15" s="3" customFormat="1" ht="57" customHeight="1">
      <c r="A15" s="14"/>
      <c r="B15" s="14"/>
      <c r="C15" s="17"/>
      <c r="D15" s="17"/>
      <c r="E15" s="17"/>
      <c r="F15" s="17"/>
      <c r="G15" s="14"/>
    </row>
    <row r="16" spans="1:15" s="3" customFormat="1" ht="57" customHeight="1">
      <c r="A16" s="14"/>
      <c r="B16" s="14"/>
      <c r="C16" s="17"/>
      <c r="D16" s="17"/>
      <c r="E16" s="17"/>
      <c r="F16" s="17"/>
      <c r="G16" s="14"/>
    </row>
    <row r="17" spans="1:8" s="3" customFormat="1" ht="57" customHeight="1">
      <c r="A17" s="14"/>
      <c r="B17" s="14"/>
      <c r="C17" s="17"/>
      <c r="D17" s="17"/>
      <c r="E17" s="17"/>
      <c r="F17" s="17"/>
      <c r="G17" s="14"/>
    </row>
    <row r="18" spans="1:8" s="3" customFormat="1" ht="57" customHeight="1">
      <c r="A18" s="14"/>
      <c r="B18" s="14"/>
      <c r="C18" s="17"/>
      <c r="D18" s="17"/>
      <c r="E18" s="17"/>
      <c r="F18" s="17"/>
      <c r="G18" s="14"/>
      <c r="H18" s="2"/>
    </row>
    <row r="19" spans="1:8" s="3" customFormat="1" ht="57" customHeight="1">
      <c r="A19" s="14"/>
      <c r="B19" s="14"/>
      <c r="C19" s="17"/>
      <c r="D19" s="17"/>
      <c r="E19" s="17"/>
      <c r="F19" s="17"/>
      <c r="G19" s="14"/>
      <c r="H19" s="2"/>
    </row>
    <row r="20" spans="1:8" s="3" customFormat="1" ht="57" customHeight="1">
      <c r="A20" s="14"/>
      <c r="B20" s="14"/>
      <c r="C20" s="17"/>
      <c r="D20" s="17"/>
      <c r="E20" s="17"/>
      <c r="F20" s="17"/>
      <c r="G20" s="14"/>
      <c r="H20" s="2"/>
    </row>
    <row r="21" spans="1:8" s="3" customFormat="1" ht="57" customHeight="1">
      <c r="A21" s="14"/>
      <c r="B21" s="14"/>
      <c r="C21" s="17"/>
      <c r="D21" s="17"/>
      <c r="E21" s="17"/>
      <c r="F21" s="17"/>
      <c r="G21" s="14"/>
      <c r="H21" s="2"/>
    </row>
    <row r="22" spans="1:8" s="3" customFormat="1" ht="57" customHeight="1">
      <c r="A22" s="14"/>
      <c r="B22" s="14"/>
      <c r="C22" s="17"/>
      <c r="D22" s="17"/>
      <c r="E22" s="17"/>
      <c r="F22" s="17"/>
      <c r="G22" s="14"/>
      <c r="H22" s="2"/>
    </row>
    <row r="23" spans="1:8" s="3" customFormat="1" ht="57" customHeight="1">
      <c r="A23" s="14"/>
      <c r="B23" s="14"/>
      <c r="D23" s="17"/>
      <c r="E23" s="17"/>
      <c r="F23" s="17"/>
      <c r="G23" s="14"/>
      <c r="H23" s="2"/>
    </row>
    <row r="24" spans="1:8" s="3" customFormat="1" ht="57" customHeight="1">
      <c r="A24" s="14"/>
      <c r="B24" s="14"/>
      <c r="C24" s="17"/>
      <c r="D24" s="17"/>
      <c r="E24" s="17"/>
      <c r="F24" s="17"/>
      <c r="G24" s="14"/>
      <c r="H24" s="2"/>
    </row>
    <row r="25" spans="1:8" s="3" customFormat="1" ht="57" customHeight="1">
      <c r="A25" s="14"/>
      <c r="B25" s="14"/>
      <c r="C25" s="17"/>
      <c r="D25" s="17"/>
      <c r="E25" s="17"/>
      <c r="F25" s="17"/>
      <c r="G25" s="14"/>
      <c r="H25" s="2"/>
    </row>
    <row r="26" spans="1:8" s="3" customFormat="1" ht="57" customHeight="1">
      <c r="A26" s="12"/>
      <c r="B26" s="2"/>
      <c r="C26" s="2"/>
      <c r="D26" s="2"/>
      <c r="E26" s="2"/>
      <c r="F26" s="2"/>
      <c r="G26" s="2"/>
      <c r="H26" s="2"/>
    </row>
    <row r="27" spans="1:8" s="3" customFormat="1" ht="57" customHeight="1">
      <c r="A27" s="12"/>
      <c r="B27" s="2"/>
      <c r="C27" s="2"/>
      <c r="D27" s="2"/>
      <c r="E27" s="2"/>
      <c r="F27" s="2"/>
      <c r="G27" s="2"/>
      <c r="H27" s="2"/>
    </row>
    <row r="28" spans="1:8" s="3" customFormat="1" ht="57" customHeight="1"/>
  </sheetData>
  <mergeCells count="4">
    <mergeCell ref="A4:A5"/>
    <mergeCell ref="B4:B5"/>
    <mergeCell ref="C4:C5"/>
    <mergeCell ref="E1:G1"/>
  </mergeCells>
  <phoneticPr fontId="3"/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西日本鉄道株式会社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海運営業部営業係　小池</dc:creator>
  <cp:lastModifiedBy>Nashinoki Mika</cp:lastModifiedBy>
  <cp:lastPrinted>2026-05-13T08:25:03Z</cp:lastPrinted>
  <dcterms:created xsi:type="dcterms:W3CDTF">2023-07-06T02:11:36Z</dcterms:created>
  <dcterms:modified xsi:type="dcterms:W3CDTF">2026-06-15T02:22:18Z</dcterms:modified>
</cp:coreProperties>
</file>