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4177F58-02A1-4929-9A63-81CBB3B7AE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ポートケラ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ポートケラン!$A$1:$S$31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C11" i="1"/>
  <c r="D11" i="1" s="1"/>
  <c r="E11" i="1"/>
  <c r="F11" i="1" s="1"/>
  <c r="G11" i="1"/>
  <c r="H11" i="1" s="1"/>
  <c r="I11" i="1"/>
  <c r="J11" i="1" s="1"/>
  <c r="K11" i="1"/>
  <c r="L11" i="1" s="1"/>
  <c r="B12" i="1"/>
  <c r="C12" i="1"/>
  <c r="D12" i="1" s="1"/>
  <c r="E12" i="1"/>
  <c r="F12" i="1" s="1"/>
  <c r="G12" i="1"/>
  <c r="H12" i="1" s="1"/>
  <c r="I12" i="1"/>
  <c r="J12" i="1" s="1"/>
  <c r="K12" i="1"/>
  <c r="L12" i="1" s="1"/>
  <c r="B13" i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 s="1"/>
  <c r="I14" i="1"/>
  <c r="J14" i="1"/>
  <c r="K14" i="1"/>
  <c r="L14" i="1" s="1"/>
  <c r="B15" i="1"/>
  <c r="C15" i="1"/>
  <c r="D15" i="1" s="1"/>
  <c r="E15" i="1"/>
  <c r="F15" i="1" s="1"/>
  <c r="G15" i="1"/>
  <c r="H15" i="1" s="1"/>
  <c r="I15" i="1"/>
  <c r="J15" i="1" s="1"/>
  <c r="K15" i="1"/>
  <c r="L15" i="1" s="1"/>
  <c r="AL14" i="1"/>
  <c r="AL15" i="1"/>
  <c r="AL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L9" i="1"/>
  <c r="K9" i="1"/>
  <c r="L9" i="1" s="1"/>
  <c r="I9" i="1"/>
  <c r="J9" i="1" s="1"/>
  <c r="G9" i="1"/>
  <c r="H9" i="1" s="1"/>
  <c r="E9" i="1"/>
  <c r="F9" i="1" s="1"/>
  <c r="C9" i="1"/>
  <c r="D9" i="1" s="1"/>
  <c r="B9" i="1"/>
  <c r="AL13" i="1"/>
  <c r="AL12" i="1"/>
  <c r="AL11" i="1"/>
  <c r="A10" i="1" l="1"/>
  <c r="A15" i="1"/>
  <c r="A12" i="1"/>
  <c r="A13" i="1"/>
  <c r="A14" i="1"/>
  <c r="A11" i="1"/>
  <c r="A9" i="1"/>
</calcChain>
</file>

<file path=xl/sharedStrings.xml><?xml version="1.0" encoding="utf-8"?>
<sst xmlns="http://schemas.openxmlformats.org/spreadsheetml/2006/main" count="73" uniqueCount="53">
  <si>
    <t xml:space="preserve">UPDATED :  </t>
    <phoneticPr fontId="14"/>
  </si>
  <si>
    <t>From Tokyo / Yokohama</t>
    <phoneticPr fontId="4"/>
  </si>
  <si>
    <t>VOY</t>
  </si>
  <si>
    <t>CFS CUT</t>
    <phoneticPr fontId="4"/>
  </si>
  <si>
    <t>ETA</t>
    <phoneticPr fontId="4"/>
  </si>
  <si>
    <t>ETD</t>
    <phoneticPr fontId="4"/>
  </si>
  <si>
    <t>TYO</t>
    <phoneticPr fontId="4"/>
  </si>
  <si>
    <t>YOK</t>
    <phoneticPr fontId="4"/>
  </si>
  <si>
    <t>YOK</t>
    <phoneticPr fontId="4"/>
  </si>
  <si>
    <t>YOK</t>
    <phoneticPr fontId="22"/>
  </si>
  <si>
    <t>PKG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</si>
  <si>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</si>
  <si>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2"/>
  </si>
  <si>
    <t>会社名</t>
  </si>
  <si>
    <t>　　　　PORT KELANG SCHEDULE - 関東　　</t>
    <rPh sb="27" eb="29">
      <t>カントウ</t>
    </rPh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</si>
  <si>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2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</si>
  <si>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</si>
  <si>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VESSEL</t>
    <phoneticPr fontId="3"/>
  </si>
  <si>
    <t>東京 CFS</t>
    <phoneticPr fontId="4"/>
  </si>
  <si>
    <t>横浜 CFS</t>
    <phoneticPr fontId="4"/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</si>
  <si>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</si>
  <si>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</si>
  <si>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東京都品川区八潮2-8-1 UTOC TFC H/W</t>
  </si>
  <si>
    <t xml:space="preserve">TEL: 03-3790-1241  FAX: 03-3790-0803 </t>
    <phoneticPr fontId="4"/>
  </si>
  <si>
    <t>NACCS: 1FWC7</t>
    <phoneticPr fontId="3"/>
  </si>
  <si>
    <t>(株)宇徳
本牧　A-6　CFS</t>
    <rPh sb="0" eb="5">
      <t>カブウトク</t>
    </rPh>
    <rPh sb="6" eb="8">
      <t>ホンモク</t>
    </rPh>
    <phoneticPr fontId="3"/>
  </si>
  <si>
    <t>神奈川県横浜市中区本牧埠頭9-1 本牧埠頭 A-6 CFS</t>
  </si>
  <si>
    <t>TEL: 045-264-7011  FAX: 045-264-8036</t>
    <phoneticPr fontId="4"/>
  </si>
  <si>
    <t>NACCS: 2EWT8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</si>
  <si>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</si>
  <si>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</si>
  <si>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</si>
  <si>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</si>
  <si>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</si>
  <si>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</si>
  <si>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11～12 DAYS</t>
    <phoneticPr fontId="4"/>
  </si>
  <si>
    <t>最終</t>
    <rPh sb="0" eb="2">
      <t>サイシュウ</t>
    </rPh>
    <phoneticPr fontId="3"/>
  </si>
  <si>
    <t>水</t>
  </si>
  <si>
    <t>IAL</t>
  </si>
  <si>
    <t>日-月</t>
  </si>
  <si>
    <t>ONE</t>
  </si>
  <si>
    <t>WAN HAI 356</t>
  </si>
  <si>
    <t>WAN HAI 335</t>
  </si>
  <si>
    <t>EMMANUEL P</t>
  </si>
  <si>
    <t>WAN HAI 357</t>
  </si>
  <si>
    <t>INTERASIA TRANSFORM</t>
  </si>
  <si>
    <t>S015</t>
  </si>
  <si>
    <t>011S</t>
  </si>
  <si>
    <t>S037</t>
  </si>
  <si>
    <t>S023</t>
  </si>
  <si>
    <t>S043</t>
  </si>
  <si>
    <t>S016</t>
  </si>
  <si>
    <t>S038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</si>
</sst>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  <numFmt numFmtId="180" formatCode="0000&quot;W&quot;"/>
  </numFmts>
  <fonts count="4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6">
    <xf numFmtId="0" fontId="0" fillId="0" borderId="0">
      <alignment vertical="center"/>
    </xf>
    <xf numFmtId="0" fontId="1" fillId="0" borderId="0"/>
    <xf numFmtId="0" fontId="1" fillId="0" borderId="0"/>
    <xf numFmtId="0" fontId="2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31" fillId="0" borderId="0">
      <alignment vertical="center"/>
    </xf>
    <xf numFmtId="0" fontId="37" fillId="0" borderId="0"/>
    <xf numFmtId="179" fontId="37" fillId="0" borderId="0"/>
    <xf numFmtId="0" fontId="37" fillId="0" borderId="0"/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29" fillId="0" borderId="0" applyNumberFormat="0" applyFill="0" applyBorder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/>
    <xf numFmtId="0" fontId="40" fillId="0" borderId="0">
      <alignment vertical="center"/>
    </xf>
    <xf numFmtId="0" fontId="37" fillId="0" borderId="0"/>
    <xf numFmtId="0" fontId="37" fillId="0" borderId="0"/>
    <xf numFmtId="0" fontId="31" fillId="0" borderId="0"/>
    <xf numFmtId="0" fontId="37" fillId="0" borderId="0"/>
    <xf numFmtId="0" fontId="37" fillId="0" borderId="0"/>
  </cellStyleXfs>
  <cellXfs count="140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6" fillId="0" borderId="0" xfId="1" applyFont="1" applyAlignment="1"/>
    <xf numFmtId="0" fontId="17" fillId="0" borderId="0" xfId="1" applyFont="1" applyFill="1" applyAlignment="1">
      <alignment horizontal="center" vertical="center"/>
    </xf>
    <xf numFmtId="0" fontId="18" fillId="0" borderId="0" xfId="1" applyFont="1" applyFill="1" applyAlignment="1"/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16" fillId="0" borderId="0" xfId="1" applyFont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23" fillId="0" borderId="0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8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5" xfId="2" applyFont="1" applyBorder="1" applyAlignment="1">
      <alignment horizontal="center" vertical="center"/>
    </xf>
    <xf numFmtId="0" fontId="27" fillId="0" borderId="15" xfId="1" applyFont="1" applyFill="1" applyBorder="1" applyAlignment="1">
      <alignment vertical="center"/>
    </xf>
    <xf numFmtId="0" fontId="28" fillId="0" borderId="16" xfId="1" applyFont="1" applyBorder="1" applyAlignment="1">
      <alignment horizontal="right" vertical="center"/>
    </xf>
    <xf numFmtId="0" fontId="27" fillId="0" borderId="7" xfId="1" applyFont="1" applyBorder="1" applyAlignment="1">
      <alignment horizontal="left" vertical="center"/>
    </xf>
    <xf numFmtId="49" fontId="28" fillId="0" borderId="1" xfId="1" applyNumberFormat="1" applyFont="1" applyFill="1" applyBorder="1" applyAlignment="1" applyProtection="1">
      <alignment horizontal="center" vertical="center"/>
      <protection locked="0"/>
    </xf>
    <xf numFmtId="178" fontId="28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" xfId="2" applyFont="1" applyBorder="1" applyAlignment="1">
      <alignment horizontal="center" vertical="center"/>
    </xf>
    <xf numFmtId="0" fontId="27" fillId="0" borderId="1" xfId="1" applyFont="1" applyFill="1" applyBorder="1" applyAlignment="1">
      <alignment vertical="center"/>
    </xf>
    <xf numFmtId="0" fontId="28" fillId="0" borderId="8" xfId="1" applyFont="1" applyBorder="1" applyAlignment="1">
      <alignment horizontal="right" vertical="center"/>
    </xf>
    <xf numFmtId="0" fontId="27" fillId="0" borderId="5" xfId="1" applyFont="1" applyBorder="1" applyAlignment="1">
      <alignment horizontal="left" vertical="center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7" fillId="0" borderId="0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/>
    </xf>
    <xf numFmtId="0" fontId="30" fillId="0" borderId="14" xfId="1" applyFont="1" applyBorder="1" applyAlignment="1">
      <alignment horizontal="left" vertical="center"/>
    </xf>
    <xf numFmtId="0" fontId="28" fillId="0" borderId="7" xfId="1" applyFont="1" applyBorder="1" applyAlignment="1">
      <alignment horizontal="left" vertical="center"/>
    </xf>
    <xf numFmtId="0" fontId="12" fillId="0" borderId="6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20" fillId="3" borderId="25" xfId="1" applyNumberFormat="1" applyFont="1" applyFill="1" applyBorder="1" applyAlignment="1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1" applyFont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16" fillId="0" borderId="0" xfId="1" applyFont="1" applyFill="1" applyBorder="1" applyAlignment="1">
      <alignment horizontal="center" vertical="center" wrapText="1"/>
    </xf>
    <xf numFmtId="0" fontId="39" fillId="0" borderId="0" xfId="0" applyFo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178" fontId="25" fillId="0" borderId="0" xfId="1" applyNumberFormat="1" applyFont="1" applyFill="1" applyBorder="1" applyAlignment="1">
      <alignment horizontal="left" vertical="center"/>
    </xf>
    <xf numFmtId="0" fontId="12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41" fillId="0" borderId="30" xfId="23" applyFont="1" applyBorder="1" applyAlignment="1">
      <alignment horizontal="left" vertical="center"/>
    </xf>
    <xf numFmtId="178" fontId="42" fillId="0" borderId="21" xfId="1" applyNumberFormat="1" applyFont="1" applyBorder="1" applyAlignment="1" applyProtection="1">
      <alignment horizontal="left" vertical="center"/>
      <protection locked="0"/>
    </xf>
    <xf numFmtId="180" fontId="42" fillId="0" borderId="22" xfId="1" applyNumberFormat="1" applyFont="1" applyBorder="1" applyAlignment="1" applyProtection="1">
      <alignment horizontal="center" vertical="center" shrinkToFit="1"/>
      <protection locked="0"/>
    </xf>
    <xf numFmtId="178" fontId="42" fillId="0" borderId="22" xfId="1" applyNumberFormat="1" applyFont="1" applyBorder="1" applyAlignment="1" applyProtection="1">
      <alignment horizontal="center" vertical="center"/>
      <protection locked="0"/>
    </xf>
    <xf numFmtId="178" fontId="42" fillId="0" borderId="22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3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8" xfId="1" quotePrefix="1" applyNumberFormat="1" applyFont="1" applyBorder="1" applyAlignment="1" applyProtection="1">
      <alignment horizontal="center" vertical="center" wrapText="1"/>
      <protection locked="0"/>
    </xf>
    <xf numFmtId="178" fontId="42" fillId="0" borderId="27" xfId="1" applyNumberFormat="1" applyFont="1" applyBorder="1" applyAlignment="1" applyProtection="1">
      <alignment horizontal="left" vertical="center"/>
      <protection locked="0"/>
    </xf>
    <xf numFmtId="180" fontId="42" fillId="0" borderId="28" xfId="1" applyNumberFormat="1" applyFont="1" applyBorder="1" applyAlignment="1" applyProtection="1">
      <alignment horizontal="center" vertical="center" shrinkToFit="1"/>
      <protection locked="0"/>
    </xf>
    <xf numFmtId="178" fontId="42" fillId="0" borderId="29" xfId="1" quotePrefix="1" applyNumberFormat="1" applyFont="1" applyBorder="1" applyAlignment="1" applyProtection="1">
      <alignment horizontal="center" vertical="center" wrapText="1"/>
      <protection locked="0"/>
    </xf>
    <xf numFmtId="0" fontId="42" fillId="0" borderId="22" xfId="1" applyFont="1" applyBorder="1" applyAlignment="1" applyProtection="1">
      <alignment horizontal="center" vertical="center"/>
      <protection locked="0"/>
    </xf>
    <xf numFmtId="178" fontId="42" fillId="0" borderId="28" xfId="1" applyNumberFormat="1" applyFont="1" applyBorder="1" applyAlignment="1" applyProtection="1">
      <alignment horizontal="center" vertical="center"/>
      <protection locked="0"/>
    </xf>
    <xf numFmtId="0" fontId="9" fillId="4" borderId="22" xfId="21" applyFont="1" applyFill="1" applyBorder="1" applyAlignment="1">
      <alignment horizontal="left" vertical="center"/>
    </xf>
    <xf numFmtId="0" fontId="9" fillId="0" borderId="25" xfId="21" applyFont="1" applyBorder="1" applyAlignment="1">
      <alignment horizontal="left" vertical="center"/>
    </xf>
    <xf numFmtId="0" fontId="41" fillId="0" borderId="31" xfId="23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178" fontId="43" fillId="0" borderId="22" xfId="1" applyNumberFormat="1" applyFont="1" applyBorder="1" applyAlignment="1" applyProtection="1">
      <alignment horizontal="center" vertical="center"/>
      <protection locked="0"/>
    </xf>
    <xf numFmtId="0" fontId="42" fillId="0" borderId="28" xfId="1" applyFont="1" applyBorder="1" applyAlignment="1" applyProtection="1">
      <alignment horizontal="center" vertical="center"/>
      <protection locked="0"/>
    </xf>
    <xf numFmtId="0" fontId="9" fillId="0" borderId="22" xfId="21" applyFont="1" applyBorder="1" applyAlignment="1">
      <alignment horizontal="left" vertical="center"/>
    </xf>
    <xf numFmtId="0" fontId="9" fillId="0" borderId="30" xfId="21" applyFont="1" applyBorder="1" applyAlignment="1">
      <alignment horizontal="left" vertical="center" wrapText="1"/>
    </xf>
    <xf numFmtId="178" fontId="42" fillId="0" borderId="0" xfId="1" applyNumberFormat="1" applyFont="1" applyBorder="1" applyAlignment="1" applyProtection="1">
      <alignment horizontal="left" vertical="center"/>
      <protection locked="0"/>
    </xf>
    <xf numFmtId="180" fontId="42" fillId="0" borderId="0" xfId="1" applyNumberFormat="1" applyFont="1" applyBorder="1" applyAlignment="1" applyProtection="1">
      <alignment horizontal="center" vertical="center" shrinkToFit="1"/>
      <protection locked="0"/>
    </xf>
    <xf numFmtId="178" fontId="42" fillId="0" borderId="0" xfId="1" applyNumberFormat="1" applyFont="1" applyBorder="1" applyAlignment="1" applyProtection="1">
      <alignment horizontal="center" vertical="center"/>
      <protection locked="0"/>
    </xf>
    <xf numFmtId="0" fontId="42" fillId="0" borderId="0" xfId="1" applyFont="1" applyBorder="1" applyAlignment="1" applyProtection="1">
      <alignment horizontal="center" vertical="center"/>
      <protection locked="0"/>
    </xf>
    <xf numFmtId="178" fontId="4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0" xfId="21" applyFont="1" applyBorder="1" applyAlignment="1">
      <alignment horizontal="left" vertical="center"/>
    </xf>
    <xf numFmtId="0" fontId="9" fillId="0" borderId="0" xfId="21" applyFont="1" applyBorder="1" applyAlignment="1">
      <alignment horizontal="center" vertical="center" wrapText="1"/>
    </xf>
    <xf numFmtId="178" fontId="9" fillId="0" borderId="0" xfId="21" applyNumberFormat="1" applyFont="1" applyBorder="1" applyAlignment="1">
      <alignment horizontal="center" vertical="center"/>
    </xf>
    <xf numFmtId="0" fontId="9" fillId="0" borderId="0" xfId="21" applyFont="1" applyBorder="1" applyAlignment="1">
      <alignment horizontal="center" vertical="center"/>
    </xf>
    <xf numFmtId="0" fontId="41" fillId="0" borderId="0" xfId="23" applyFont="1" applyBorder="1" applyAlignment="1">
      <alignment horizontal="left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19" fillId="3" borderId="19" xfId="1" applyFont="1" applyFill="1" applyBorder="1" applyAlignment="1">
      <alignment horizontal="center" vertical="center"/>
    </xf>
    <xf numFmtId="0" fontId="19" fillId="3" borderId="20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5" fillId="0" borderId="14" xfId="1" applyFont="1" applyBorder="1" applyAlignment="1">
      <alignment horizontal="center" vertical="center" wrapText="1"/>
    </xf>
    <xf numFmtId="0" fontId="25" fillId="0" borderId="15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6" fillId="0" borderId="9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3" borderId="22" xfId="1" applyFont="1" applyFill="1" applyBorder="1" applyAlignment="1">
      <alignment horizontal="center" vertical="center" wrapText="1"/>
    </xf>
    <xf numFmtId="0" fontId="21" fillId="3" borderId="23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177" fontId="13" fillId="3" borderId="25" xfId="1" applyNumberFormat="1" applyFont="1" applyFill="1" applyBorder="1" applyAlignment="1">
      <alignment horizontal="center" vertical="center"/>
    </xf>
    <xf numFmtId="0" fontId="24" fillId="3" borderId="25" xfId="1" applyFont="1" applyFill="1" applyBorder="1" applyAlignment="1">
      <alignment horizontal="center" vertical="center"/>
    </xf>
    <xf numFmtId="0" fontId="24" fillId="3" borderId="26" xfId="1" applyFont="1" applyFill="1" applyBorder="1" applyAlignment="1">
      <alignment horizontal="center" vertical="center"/>
    </xf>
    <xf numFmtId="0" fontId="20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14" fontId="19" fillId="3" borderId="18" xfId="1" applyNumberFormat="1" applyFont="1" applyFill="1" applyBorder="1" applyAlignment="1">
      <alignment horizontal="center" vertical="center" wrapText="1"/>
    </xf>
    <xf numFmtId="0" fontId="19" fillId="3" borderId="21" xfId="1" applyNumberFormat="1" applyFont="1" applyFill="1" applyBorder="1" applyAlignment="1">
      <alignment horizontal="center" vertical="center" wrapText="1"/>
    </xf>
    <xf numFmtId="0" fontId="19" fillId="3" borderId="24" xfId="1" applyNumberFormat="1" applyFont="1" applyFill="1" applyBorder="1" applyAlignment="1">
      <alignment horizontal="center" vertical="center" wrapText="1"/>
    </xf>
    <xf numFmtId="0" fontId="19" fillId="3" borderId="19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5" xfId="1" applyNumberFormat="1" applyFont="1" applyFill="1" applyBorder="1" applyAlignment="1">
      <alignment horizontal="center" vertical="center"/>
    </xf>
    <xf numFmtId="0" fontId="9" fillId="4" borderId="22" xfId="21" applyFont="1" applyFill="1" applyBorder="1" applyAlignment="1">
      <alignment horizontal="left" vertical="center"/>
    </xf>
    <xf numFmtId="0" fontId="9" fillId="4" borderId="22" xfId="21" applyFont="1" applyFill="1" applyBorder="1" applyAlignment="1">
      <alignment horizontal="center" vertical="center"/>
    </xf>
    <xf numFmtId="178" fontId="9" fillId="4" borderId="22" xfId="21" applyNumberFormat="1" applyFont="1" applyFill="1" applyBorder="1" applyAlignment="1">
      <alignment horizontal="center" vertical="center"/>
    </xf>
    <xf numFmtId="0" fontId="9" fillId="0" borderId="22" xfId="21" applyFont="1" applyBorder="1" applyAlignment="1">
      <alignment horizontal="center" vertical="center"/>
    </xf>
    <xf numFmtId="178" fontId="9" fillId="0" borderId="22" xfId="21" applyNumberFormat="1" applyFont="1" applyBorder="1" applyAlignment="1">
      <alignment horizontal="center" vertical="center"/>
    </xf>
    <xf numFmtId="0" fontId="9" fillId="0" borderId="22" xfId="21" applyFont="1" applyBorder="1" applyAlignment="1">
      <alignment horizontal="left" vertical="center"/>
    </xf>
    <xf numFmtId="0" fontId="9" fillId="4" borderId="22" xfId="21" applyFont="1" applyFill="1" applyBorder="1" applyAlignment="1">
      <alignment horizontal="center" vertical="center" wrapText="1"/>
    </xf>
    <xf numFmtId="0" fontId="9" fillId="0" borderId="22" xfId="21" applyFont="1" applyBorder="1" applyAlignment="1">
      <alignment horizontal="center" vertical="center" wrapText="1"/>
    </xf>
    <xf numFmtId="0" fontId="9" fillId="0" borderId="22" xfId="21" applyFont="1" applyBorder="1" applyAlignment="1">
      <alignment horizontal="center" vertical="center"/>
    </xf>
    <xf numFmtId="0" fontId="9" fillId="4" borderId="22" xfId="21" applyFont="1" applyFill="1" applyBorder="1" applyAlignment="1">
      <alignment horizontal="left" vertical="center"/>
    </xf>
    <xf numFmtId="0" fontId="9" fillId="0" borderId="30" xfId="21" applyFont="1" applyBorder="1" applyAlignment="1">
      <alignment horizontal="left" vertical="center" wrapText="1"/>
    </xf>
    <xf numFmtId="0" fontId="9" fillId="0" borderId="30" xfId="21" applyFont="1" applyBorder="1" applyAlignment="1">
      <alignment horizontal="center" vertical="center"/>
    </xf>
    <xf numFmtId="178" fontId="9" fillId="0" borderId="30" xfId="21" applyNumberFormat="1" applyFont="1" applyBorder="1" applyAlignment="1">
      <alignment horizontal="center" vertical="center"/>
    </xf>
    <xf numFmtId="0" fontId="9" fillId="4" borderId="22" xfId="21" applyFont="1" applyFill="1" applyBorder="1" applyAlignment="1">
      <alignment horizontal="center" vertical="center"/>
    </xf>
    <xf numFmtId="178" fontId="9" fillId="4" borderId="22" xfId="21" applyNumberFormat="1" applyFont="1" applyFill="1" applyBorder="1" applyAlignment="1">
      <alignment horizontal="center" vertical="center"/>
    </xf>
    <xf numFmtId="0" fontId="9" fillId="0" borderId="22" xfId="21" applyFont="1" applyBorder="1" applyAlignment="1">
      <alignment horizontal="center" vertical="center"/>
    </xf>
    <xf numFmtId="178" fontId="9" fillId="0" borderId="22" xfId="21" applyNumberFormat="1" applyFont="1" applyBorder="1" applyAlignment="1">
      <alignment horizontal="center" vertical="center"/>
    </xf>
    <xf numFmtId="0" fontId="9" fillId="4" borderId="22" xfId="21" applyFont="1" applyFill="1" applyBorder="1" applyAlignment="1">
      <alignment horizontal="left" vertical="center"/>
    </xf>
    <xf numFmtId="0" fontId="9" fillId="0" borderId="22" xfId="21" applyFont="1" applyBorder="1" applyAlignment="1">
      <alignment horizontal="left" vertical="center"/>
    </xf>
    <xf numFmtId="0" fontId="9" fillId="4" borderId="22" xfId="21" applyFont="1" applyFill="1" applyBorder="1" applyAlignment="1">
      <alignment horizontal="center" vertical="center" wrapText="1"/>
    </xf>
    <xf numFmtId="0" fontId="9" fillId="0" borderId="22" xfId="21" applyFont="1" applyBorder="1" applyAlignment="1">
      <alignment horizontal="center" vertical="center" wrapText="1"/>
    </xf>
  </cellXfs>
  <cellStyles count="26">
    <cellStyle name="date_style" xfId="10" xr:uid="{00000000-0005-0000-0000-000000000000}"/>
    <cellStyle name="Normal_1" xfId="14" xr:uid="{00000000-0005-0000-0000-000001000000}"/>
    <cellStyle name="標準" xfId="0" builtinId="0"/>
    <cellStyle name="標準 10 2 2 3 2 2" xfId="18" xr:uid="{00000000-0005-0000-0000-000003000000}"/>
    <cellStyle name="標準 10 2 3" xfId="13" xr:uid="{00000000-0005-0000-0000-000004000000}"/>
    <cellStyle name="標準 10 2 3 2 2 2" xfId="8" xr:uid="{00000000-0005-0000-0000-000005000000}"/>
    <cellStyle name="標準 10 2 3 2 2 2 2" xfId="12" xr:uid="{00000000-0005-0000-0000-000006000000}"/>
    <cellStyle name="標準 18 2" xfId="17" xr:uid="{00000000-0005-0000-0000-000007000000}"/>
    <cellStyle name="標準 2" xfId="1" xr:uid="{00000000-0005-0000-0000-000008000000}"/>
    <cellStyle name="標準 2 10" xfId="21" xr:uid="{B0BEED3D-C0E2-405D-AA4B-67C451FCBC60}"/>
    <cellStyle name="標準 2 2" xfId="11" xr:uid="{00000000-0005-0000-0000-000009000000}"/>
    <cellStyle name="標準 26" xfId="22" xr:uid="{D0FBE7C0-53DC-429B-B81E-B9C7986A6B8F}"/>
    <cellStyle name="標準 27" xfId="25" xr:uid="{3FE845AE-951B-45A9-A09C-AD5537A2E249}"/>
    <cellStyle name="標準 29" xfId="23" xr:uid="{992753F7-7616-42AB-BC40-B37D8BAE2EFD}"/>
    <cellStyle name="標準 3" xfId="9" xr:uid="{00000000-0005-0000-0000-00000A000000}"/>
    <cellStyle name="標準 3 13 2" xfId="15" xr:uid="{00000000-0005-0000-0000-00000B000000}"/>
    <cellStyle name="標準 3 2 9" xfId="16" xr:uid="{00000000-0005-0000-0000-00000C000000}"/>
    <cellStyle name="標準 34 2" xfId="19" xr:uid="{00000000-0005-0000-0000-00000D000000}"/>
    <cellStyle name="標準 52" xfId="24" xr:uid="{090725DF-EF73-4996-B0B7-2710E842CDEA}"/>
    <cellStyle name="標準 9 2 2 2 2 2 2" xfId="3" xr:uid="{00000000-0005-0000-0000-00000E000000}"/>
    <cellStyle name="標準_Sheet1" xfId="2" xr:uid="{00000000-0005-0000-0000-00000F000000}"/>
    <cellStyle name="콤마 [0]_HMMREQ~1" xfId="4" xr:uid="{00000000-0005-0000-0000-000010000000}"/>
    <cellStyle name="콤마_HMMREQ~1" xfId="5" xr:uid="{00000000-0005-0000-0000-000011000000}"/>
    <cellStyle name="통화 [0]_HMMREQ~1" xfId="6" xr:uid="{00000000-0005-0000-0000-000012000000}"/>
    <cellStyle name="통화_HMMREQ~1" xfId="7" xr:uid="{00000000-0005-0000-0000-000013000000}"/>
    <cellStyle name="표준_(정보부문)월별인원계획" xfId="20" xr:uid="{773A24E1-AAEE-44D1-AFC0-86B7B7E15769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3</xdr:col>
      <xdr:colOff>261937</xdr:colOff>
      <xdr:row>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1257097"/>
          <a:ext cx="7853362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Port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Kelang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12</xdr:col>
      <xdr:colOff>904880</xdr:colOff>
      <xdr:row>2</xdr:row>
      <xdr:rowOff>166687</xdr:rowOff>
    </xdr:from>
    <xdr:ext cx="3214685" cy="157162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8954755" y="1952625"/>
          <a:ext cx="3214685" cy="157162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1233923</xdr:colOff>
      <xdr:row>10</xdr:row>
      <xdr:rowOff>352859</xdr:rowOff>
    </xdr:from>
    <xdr:to>
      <xdr:col>18</xdr:col>
      <xdr:colOff>309562</xdr:colOff>
      <xdr:row>26</xdr:row>
      <xdr:rowOff>71438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283798" y="5305859"/>
          <a:ext cx="8195827" cy="9315017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16</xdr:col>
      <xdr:colOff>366204</xdr:colOff>
      <xdr:row>2</xdr:row>
      <xdr:rowOff>27524</xdr:rowOff>
    </xdr:from>
    <xdr:to>
      <xdr:col>18</xdr:col>
      <xdr:colOff>547686</xdr:colOff>
      <xdr:row>9</xdr:row>
      <xdr:rowOff>452438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02579" y="1813462"/>
          <a:ext cx="3015170" cy="2925226"/>
        </a:xfrm>
        <a:prstGeom prst="rect">
          <a:avLst/>
        </a:prstGeom>
      </xdr:spPr>
    </xdr:pic>
    <xdr:clientData/>
  </xdr:twoCellAnchor>
  <xdr:oneCellAnchor>
    <xdr:from>
      <xdr:col>4</xdr:col>
      <xdr:colOff>833437</xdr:colOff>
      <xdr:row>22</xdr:row>
      <xdr:rowOff>261938</xdr:rowOff>
    </xdr:from>
    <xdr:ext cx="6189517" cy="902836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9929812" y="16168688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9:00~16:00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>
    <xdr:from>
      <xdr:col>1</xdr:col>
      <xdr:colOff>619125</xdr:colOff>
      <xdr:row>18</xdr:row>
      <xdr:rowOff>523876</xdr:rowOff>
    </xdr:from>
    <xdr:to>
      <xdr:col>12</xdr:col>
      <xdr:colOff>309561</xdr:colOff>
      <xdr:row>21</xdr:row>
      <xdr:rowOff>523874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5476875" y="10810876"/>
          <a:ext cx="12882561" cy="2000248"/>
          <a:chOff x="27544604" y="2725534"/>
          <a:chExt cx="8253625" cy="3051848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4604" y="2725534"/>
            <a:ext cx="8253625" cy="305184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8338938" y="3577583"/>
            <a:ext cx="6873979" cy="14271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6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6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31"/>
  <sheetViews>
    <sheetView tabSelected="1" view="pageBreakPreview" zoomScale="40" zoomScaleNormal="40" zoomScaleSheetLayoutView="40" zoomScalePageLayoutView="40" workbookViewId="0">
      <selection activeCell="Z1" sqref="Z1:AM1048576"/>
    </sheetView>
  </sheetViews>
  <sheetFormatPr defaultRowHeight="13.5" x14ac:dyDescent="0.15"/>
  <cols>
    <col min="1" max="1" width="63.625" customWidth="1"/>
    <col min="2" max="2" width="29.12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20.375" customWidth="1"/>
    <col min="10" max="10" width="11.75" customWidth="1"/>
    <col min="11" max="11" width="20.375" customWidth="1"/>
    <col min="12" max="12" width="11.75" customWidth="1"/>
    <col min="13" max="13" width="17.875" customWidth="1"/>
    <col min="14" max="17" width="21.625" customWidth="1"/>
    <col min="18" max="18" width="15.625" customWidth="1"/>
    <col min="19" max="19" width="13.875" customWidth="1"/>
    <col min="20" max="20" width="12.375" customWidth="1"/>
    <col min="21" max="25" width="9.25" customWidth="1"/>
    <col min="26" max="28" width="9.25" hidden="1" customWidth="1"/>
    <col min="29" max="29" width="8.125" hidden="1" customWidth="1"/>
    <col min="30" max="30" width="15.875" hidden="1" customWidth="1"/>
    <col min="31" max="39" width="9" hidden="1" customWidth="1"/>
    <col min="40" max="40" width="9" customWidth="1"/>
  </cols>
  <sheetData>
    <row r="1" spans="1:39" s="5" customFormat="1" ht="73.5" customHeight="1" x14ac:dyDescent="0.25">
      <c r="A1" s="1" t="s">
        <v>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9" t="s">
        <v>16</v>
      </c>
      <c r="N1" s="89"/>
      <c r="O1" s="89"/>
      <c r="P1" s="89"/>
      <c r="Q1" s="89"/>
      <c r="R1" s="3"/>
      <c r="S1" s="3"/>
      <c r="T1" s="4"/>
    </row>
    <row r="2" spans="1:39" s="5" customFormat="1" ht="66.75" customHeight="1" x14ac:dyDescent="0.25">
      <c r="A2" s="6"/>
      <c r="B2" s="7"/>
      <c r="C2" s="7"/>
      <c r="D2" s="7"/>
      <c r="F2" s="7"/>
      <c r="G2" s="7"/>
      <c r="H2" s="7"/>
      <c r="I2" s="8"/>
      <c r="K2" s="90"/>
      <c r="L2" s="90"/>
      <c r="M2" s="7"/>
      <c r="N2" s="7"/>
      <c r="O2" s="9" t="s">
        <v>0</v>
      </c>
      <c r="P2" s="90">
        <v>46192</v>
      </c>
      <c r="Q2" s="90"/>
      <c r="R2" s="37" t="s">
        <v>20</v>
      </c>
    </row>
    <row r="3" spans="1:39" s="11" customFormat="1" ht="49.5" customHeight="1" x14ac:dyDescent="0.35">
      <c r="A3" s="10" t="s">
        <v>1</v>
      </c>
      <c r="B3" s="8"/>
      <c r="C3" s="8"/>
      <c r="D3" s="8"/>
      <c r="E3" s="8"/>
      <c r="F3" s="8"/>
      <c r="I3" s="41"/>
      <c r="J3" s="42"/>
      <c r="K3" s="90"/>
      <c r="L3" s="90"/>
      <c r="N3" s="12"/>
      <c r="O3" s="12"/>
      <c r="P3" s="12"/>
      <c r="Q3" s="13"/>
      <c r="R3" s="12"/>
    </row>
    <row r="4" spans="1:39" s="15" customFormat="1" ht="37.5" customHeight="1" x14ac:dyDescent="0.15">
      <c r="A4" s="113" t="s">
        <v>17</v>
      </c>
      <c r="B4" s="116" t="s">
        <v>2</v>
      </c>
      <c r="C4" s="116" t="s">
        <v>3</v>
      </c>
      <c r="D4" s="116"/>
      <c r="E4" s="116"/>
      <c r="F4" s="116"/>
      <c r="G4" s="91" t="s">
        <v>4</v>
      </c>
      <c r="H4" s="91"/>
      <c r="I4" s="91" t="s">
        <v>5</v>
      </c>
      <c r="J4" s="91"/>
      <c r="K4" s="91" t="s">
        <v>4</v>
      </c>
      <c r="L4" s="92"/>
      <c r="M4" s="14"/>
      <c r="N4" s="14"/>
      <c r="P4" s="16"/>
      <c r="Q4" s="16"/>
      <c r="R4" s="17"/>
      <c r="S4" s="16"/>
      <c r="T4" s="16"/>
    </row>
    <row r="5" spans="1:39" s="15" customFormat="1" ht="27.75" customHeight="1" x14ac:dyDescent="0.15">
      <c r="A5" s="114"/>
      <c r="B5" s="117"/>
      <c r="C5" s="111" t="s">
        <v>6</v>
      </c>
      <c r="D5" s="111"/>
      <c r="E5" s="111" t="s">
        <v>7</v>
      </c>
      <c r="F5" s="111"/>
      <c r="G5" s="112" t="s">
        <v>8</v>
      </c>
      <c r="H5" s="112"/>
      <c r="I5" s="112" t="s">
        <v>9</v>
      </c>
      <c r="J5" s="112"/>
      <c r="K5" s="105" t="s">
        <v>10</v>
      </c>
      <c r="L5" s="106"/>
      <c r="M5" s="14"/>
      <c r="N5" s="14"/>
      <c r="P5" s="18"/>
      <c r="Q5" s="18"/>
      <c r="R5" s="17"/>
      <c r="S5" s="19"/>
      <c r="T5" s="19"/>
    </row>
    <row r="6" spans="1:39" s="15" customFormat="1" ht="5.25" customHeight="1" x14ac:dyDescent="0.15">
      <c r="A6" s="114"/>
      <c r="B6" s="117"/>
      <c r="C6" s="111"/>
      <c r="D6" s="111"/>
      <c r="E6" s="111"/>
      <c r="F6" s="111"/>
      <c r="G6" s="112"/>
      <c r="H6" s="112"/>
      <c r="I6" s="112"/>
      <c r="J6" s="112"/>
      <c r="K6" s="105"/>
      <c r="L6" s="106"/>
      <c r="M6" s="14"/>
      <c r="N6" s="14"/>
      <c r="P6" s="18"/>
      <c r="Q6" s="18"/>
      <c r="R6" s="17"/>
      <c r="S6" s="19"/>
      <c r="T6" s="19"/>
    </row>
    <row r="7" spans="1:39" s="15" customFormat="1" ht="37.5" hidden="1" customHeight="1" x14ac:dyDescent="0.15">
      <c r="A7" s="114"/>
      <c r="B7" s="117"/>
      <c r="C7" s="111"/>
      <c r="D7" s="111"/>
      <c r="E7" s="111"/>
      <c r="F7" s="111"/>
      <c r="G7" s="112"/>
      <c r="H7" s="112"/>
      <c r="I7" s="112"/>
      <c r="J7" s="112"/>
      <c r="K7" s="105"/>
      <c r="L7" s="106"/>
      <c r="M7" s="14"/>
      <c r="N7" s="14"/>
      <c r="P7" s="18"/>
      <c r="Q7" s="18"/>
      <c r="R7" s="17"/>
      <c r="S7" s="19"/>
      <c r="T7" s="19"/>
    </row>
    <row r="8" spans="1:39" s="15" customFormat="1" ht="24.75" customHeight="1" x14ac:dyDescent="0.15">
      <c r="A8" s="115"/>
      <c r="B8" s="118"/>
      <c r="C8" s="43"/>
      <c r="D8" s="43"/>
      <c r="E8" s="43"/>
      <c r="F8" s="43"/>
      <c r="G8" s="107"/>
      <c r="H8" s="107"/>
      <c r="I8" s="108" t="s">
        <v>11</v>
      </c>
      <c r="J8" s="108"/>
      <c r="K8" s="109" t="s">
        <v>35</v>
      </c>
      <c r="L8" s="110"/>
      <c r="M8" s="14"/>
      <c r="N8" s="14"/>
      <c r="P8" s="18"/>
      <c r="Q8" s="18"/>
      <c r="R8" s="17"/>
      <c r="S8" s="19"/>
      <c r="T8" s="19"/>
      <c r="Z8" s="54">
        <v>2026</v>
      </c>
      <c r="AA8" s="54"/>
      <c r="AB8" s="54"/>
      <c r="AC8" s="55"/>
      <c r="AD8" s="55"/>
      <c r="AE8" s="55"/>
      <c r="AF8" s="55"/>
      <c r="AG8" s="55"/>
      <c r="AH8" s="55"/>
      <c r="AI8" s="55"/>
      <c r="AJ8" s="55"/>
      <c r="AK8" s="55"/>
      <c r="AL8" s="55" t="s">
        <v>36</v>
      </c>
      <c r="AM8" s="54"/>
    </row>
    <row r="9" spans="1:39" s="15" customFormat="1" ht="52.5" customHeight="1" x14ac:dyDescent="0.15">
      <c r="A9" s="57" t="str">
        <f t="shared" ref="A9" si="0">IF(AND(D9="月",F9="月"),AL9,"★"&amp;AL9)</f>
        <v>WAN HAI 335</v>
      </c>
      <c r="B9" s="58" t="str">
        <f t="shared" ref="B9:B10" si="1">AA9</f>
        <v>S015</v>
      </c>
      <c r="C9" s="59">
        <f t="shared" ref="C9:C10" si="2">AB9</f>
        <v>46195</v>
      </c>
      <c r="D9" s="59" t="str">
        <f t="shared" ref="D9:D10" si="3">TEXT(C9,"aaa")</f>
        <v>月</v>
      </c>
      <c r="E9" s="59">
        <f t="shared" ref="E9:E10" si="4">AC9</f>
        <v>46195</v>
      </c>
      <c r="F9" s="59" t="str">
        <f t="shared" ref="F9:F10" si="5">TEXT(E9,"aaa")</f>
        <v>月</v>
      </c>
      <c r="G9" s="59">
        <f t="shared" ref="G9:G10" si="6">AD9</f>
        <v>46197</v>
      </c>
      <c r="H9" s="66" t="str">
        <f t="shared" ref="H9:H10" si="7">TEXT(G9,"aaa")</f>
        <v>水</v>
      </c>
      <c r="I9" s="59">
        <f t="shared" ref="I9:I10" si="8">AE9</f>
        <v>46197</v>
      </c>
      <c r="J9" s="60" t="str">
        <f t="shared" ref="J9:J10" si="9">TEXT(I9,"aaa")</f>
        <v>水</v>
      </c>
      <c r="K9" s="60">
        <f t="shared" ref="K9:K10" si="10">AG9</f>
        <v>46211</v>
      </c>
      <c r="L9" s="61" t="str">
        <f t="shared" ref="L9:L10" si="11">TEXT(K9,"aaa")</f>
        <v>水</v>
      </c>
      <c r="M9" s="14"/>
      <c r="N9" s="14"/>
      <c r="O9" s="17"/>
      <c r="P9" s="17"/>
      <c r="Z9" s="119" t="s">
        <v>42</v>
      </c>
      <c r="AA9" s="125" t="s">
        <v>46</v>
      </c>
      <c r="AB9" s="121">
        <v>46195</v>
      </c>
      <c r="AC9" s="121">
        <v>46195</v>
      </c>
      <c r="AD9" s="121">
        <v>46197</v>
      </c>
      <c r="AE9" s="121">
        <v>46197</v>
      </c>
      <c r="AF9" s="120" t="s">
        <v>37</v>
      </c>
      <c r="AG9" s="121">
        <v>46211</v>
      </c>
      <c r="AH9" s="120" t="s">
        <v>38</v>
      </c>
      <c r="AI9" s="54"/>
      <c r="AJ9" s="68" t="s">
        <v>42</v>
      </c>
      <c r="AK9" s="54"/>
      <c r="AL9" s="56" t="str">
        <f t="shared" ref="AL9:AL10" si="12">IF(Z9=AJ9,Z9,"※"&amp;Z9)</f>
        <v>WAN HAI 335</v>
      </c>
      <c r="AM9" s="54"/>
    </row>
    <row r="10" spans="1:39" s="15" customFormat="1" ht="52.5" customHeight="1" x14ac:dyDescent="0.15">
      <c r="A10" s="57" t="str">
        <f t="shared" ref="A10" si="13">IF(AND(D10="木",F10="木"),AL10,"★"&amp;AL10)</f>
        <v>EMMANUEL P</v>
      </c>
      <c r="B10" s="58" t="str">
        <f t="shared" si="1"/>
        <v>011S</v>
      </c>
      <c r="C10" s="59">
        <f t="shared" si="2"/>
        <v>46198</v>
      </c>
      <c r="D10" s="59" t="str">
        <f t="shared" si="3"/>
        <v>木</v>
      </c>
      <c r="E10" s="59">
        <f t="shared" si="4"/>
        <v>46198</v>
      </c>
      <c r="F10" s="59" t="str">
        <f t="shared" si="5"/>
        <v>木</v>
      </c>
      <c r="G10" s="59">
        <f t="shared" si="6"/>
        <v>46201</v>
      </c>
      <c r="H10" s="59" t="str">
        <f t="shared" si="7"/>
        <v>日</v>
      </c>
      <c r="I10" s="59">
        <f t="shared" si="8"/>
        <v>46202</v>
      </c>
      <c r="J10" s="60" t="str">
        <f t="shared" si="9"/>
        <v>月</v>
      </c>
      <c r="K10" s="60">
        <f t="shared" si="10"/>
        <v>46214</v>
      </c>
      <c r="L10" s="61" t="str">
        <f t="shared" si="11"/>
        <v>土</v>
      </c>
      <c r="M10" s="14"/>
      <c r="N10" s="14"/>
      <c r="O10" s="17"/>
      <c r="P10" s="17"/>
      <c r="Z10" s="124" t="s">
        <v>43</v>
      </c>
      <c r="AA10" s="126" t="s">
        <v>47</v>
      </c>
      <c r="AB10" s="123">
        <v>46198</v>
      </c>
      <c r="AC10" s="123">
        <v>46198</v>
      </c>
      <c r="AD10" s="123">
        <v>46201</v>
      </c>
      <c r="AE10" s="123">
        <v>46202</v>
      </c>
      <c r="AF10" s="122" t="s">
        <v>39</v>
      </c>
      <c r="AG10" s="123">
        <v>46214</v>
      </c>
      <c r="AH10" s="122" t="s">
        <v>40</v>
      </c>
      <c r="AI10" s="54"/>
      <c r="AJ10" s="69" t="s">
        <v>43</v>
      </c>
      <c r="AK10" s="54"/>
      <c r="AL10" s="70" t="str">
        <f t="shared" si="12"/>
        <v>EMMANUEL P</v>
      </c>
      <c r="AM10" s="54"/>
    </row>
    <row r="11" spans="1:39" s="15" customFormat="1" ht="52.5" customHeight="1" x14ac:dyDescent="0.15">
      <c r="A11" s="57" t="str">
        <f t="shared" ref="A11" si="14">IF(AND(D11="月",F11="月"),AL11,"★"&amp;AL11)</f>
        <v>WAN HAI 357</v>
      </c>
      <c r="B11" s="58" t="str">
        <f t="shared" ref="B11:B15" si="15">AA11</f>
        <v>S037</v>
      </c>
      <c r="C11" s="59">
        <f t="shared" ref="C11:C15" si="16">AB11</f>
        <v>46202</v>
      </c>
      <c r="D11" s="59" t="str">
        <f t="shared" ref="D11:D15" si="17">TEXT(C11,"aaa")</f>
        <v>月</v>
      </c>
      <c r="E11" s="59">
        <f t="shared" ref="E11:E15" si="18">AC11</f>
        <v>46202</v>
      </c>
      <c r="F11" s="59" t="str">
        <f t="shared" ref="F11:F15" si="19">TEXT(E11,"aaa")</f>
        <v>月</v>
      </c>
      <c r="G11" s="59">
        <f t="shared" ref="G11:G15" si="20">AD11</f>
        <v>46204</v>
      </c>
      <c r="H11" s="66" t="str">
        <f t="shared" ref="H11:H15" si="21">TEXT(G11,"aaa")</f>
        <v>水</v>
      </c>
      <c r="I11" s="59">
        <f t="shared" ref="I11:I15" si="22">AE11</f>
        <v>46204</v>
      </c>
      <c r="J11" s="60" t="str">
        <f t="shared" ref="J11:J15" si="23">TEXT(I11,"aaa")</f>
        <v>水</v>
      </c>
      <c r="K11" s="60">
        <f t="shared" ref="K11:K15" si="24">AG11</f>
        <v>46218</v>
      </c>
      <c r="L11" s="61" t="str">
        <f t="shared" ref="L11:L15" si="25">TEXT(K11,"aaa")</f>
        <v>水</v>
      </c>
      <c r="M11" s="14"/>
      <c r="N11" s="14"/>
      <c r="O11" s="17"/>
      <c r="P11" s="17"/>
      <c r="Z11" s="129" t="s">
        <v>44</v>
      </c>
      <c r="AA11" s="130" t="s">
        <v>48</v>
      </c>
      <c r="AB11" s="131">
        <v>46202</v>
      </c>
      <c r="AC11" s="131">
        <v>46202</v>
      </c>
      <c r="AD11" s="131">
        <v>46204</v>
      </c>
      <c r="AE11" s="131">
        <v>46204</v>
      </c>
      <c r="AF11" s="130" t="s">
        <v>37</v>
      </c>
      <c r="AG11" s="131">
        <v>46218</v>
      </c>
      <c r="AH11" s="130" t="s">
        <v>38</v>
      </c>
      <c r="AI11" s="54"/>
      <c r="AJ11" s="75" t="s">
        <v>44</v>
      </c>
      <c r="AK11" s="54"/>
      <c r="AL11" s="56" t="str">
        <f t="shared" ref="AL11:AL15" si="26">IF(Z11=AJ11,Z11,"※"&amp;Z11)</f>
        <v>WAN HAI 357</v>
      </c>
      <c r="AM11" s="54"/>
    </row>
    <row r="12" spans="1:39" s="15" customFormat="1" ht="52.5" customHeight="1" x14ac:dyDescent="0.15">
      <c r="A12" s="57" t="str">
        <f t="shared" ref="A12" si="27">IF(AND(D12="月",F12="月"),AL12,"★"&amp;AL12)</f>
        <v>INTERASIA TRANSFORM</v>
      </c>
      <c r="B12" s="58" t="str">
        <f t="shared" si="15"/>
        <v>S023</v>
      </c>
      <c r="C12" s="59">
        <f t="shared" si="16"/>
        <v>46209</v>
      </c>
      <c r="D12" s="59" t="str">
        <f t="shared" si="17"/>
        <v>月</v>
      </c>
      <c r="E12" s="59">
        <f t="shared" si="18"/>
        <v>46209</v>
      </c>
      <c r="F12" s="59" t="str">
        <f t="shared" si="19"/>
        <v>月</v>
      </c>
      <c r="G12" s="59">
        <f t="shared" si="20"/>
        <v>46211</v>
      </c>
      <c r="H12" s="66" t="str">
        <f t="shared" si="21"/>
        <v>水</v>
      </c>
      <c r="I12" s="59">
        <f t="shared" si="22"/>
        <v>46211</v>
      </c>
      <c r="J12" s="60" t="str">
        <f t="shared" si="23"/>
        <v>水</v>
      </c>
      <c r="K12" s="60">
        <f t="shared" si="24"/>
        <v>46225</v>
      </c>
      <c r="L12" s="61" t="str">
        <f t="shared" si="25"/>
        <v>水</v>
      </c>
      <c r="M12" s="14"/>
      <c r="N12" s="14"/>
      <c r="O12" s="17"/>
      <c r="P12" s="17"/>
      <c r="Z12" s="136" t="s">
        <v>45</v>
      </c>
      <c r="AA12" s="132" t="s">
        <v>49</v>
      </c>
      <c r="AB12" s="133">
        <v>46209</v>
      </c>
      <c r="AC12" s="133">
        <v>46209</v>
      </c>
      <c r="AD12" s="133">
        <v>46211</v>
      </c>
      <c r="AE12" s="133">
        <v>46211</v>
      </c>
      <c r="AF12" s="132" t="s">
        <v>37</v>
      </c>
      <c r="AG12" s="133">
        <v>46225</v>
      </c>
      <c r="AH12" s="132" t="s">
        <v>38</v>
      </c>
      <c r="AI12" s="54"/>
      <c r="AJ12" s="74" t="s">
        <v>45</v>
      </c>
      <c r="AK12" s="54"/>
      <c r="AL12" s="56" t="str">
        <f t="shared" si="26"/>
        <v>INTERASIA TRANSFORM</v>
      </c>
      <c r="AM12" s="54"/>
    </row>
    <row r="13" spans="1:39" s="15" customFormat="1" ht="52.5" customHeight="1" x14ac:dyDescent="0.15">
      <c r="A13" s="57" t="str">
        <f t="shared" ref="A13" si="28">IF(AND(D13="月",F13="月"),AL13,"★"&amp;AL13)</f>
        <v>WAN HAI 356</v>
      </c>
      <c r="B13" s="58" t="str">
        <f t="shared" si="15"/>
        <v>S043</v>
      </c>
      <c r="C13" s="59">
        <f t="shared" si="16"/>
        <v>46216</v>
      </c>
      <c r="D13" s="59" t="str">
        <f t="shared" si="17"/>
        <v>月</v>
      </c>
      <c r="E13" s="59">
        <f t="shared" si="18"/>
        <v>46216</v>
      </c>
      <c r="F13" s="59" t="str">
        <f t="shared" si="19"/>
        <v>月</v>
      </c>
      <c r="G13" s="59">
        <f t="shared" si="20"/>
        <v>46218</v>
      </c>
      <c r="H13" s="66" t="str">
        <f t="shared" si="21"/>
        <v>水</v>
      </c>
      <c r="I13" s="59">
        <f t="shared" si="22"/>
        <v>46218</v>
      </c>
      <c r="J13" s="60" t="str">
        <f t="shared" si="23"/>
        <v>水</v>
      </c>
      <c r="K13" s="60">
        <f t="shared" si="24"/>
        <v>46232</v>
      </c>
      <c r="L13" s="61" t="str">
        <f t="shared" si="25"/>
        <v>水</v>
      </c>
      <c r="M13" s="14"/>
      <c r="N13" s="14"/>
      <c r="O13" s="17"/>
      <c r="P13" s="17"/>
      <c r="Z13" s="137" t="s">
        <v>41</v>
      </c>
      <c r="AA13" s="127" t="s">
        <v>50</v>
      </c>
      <c r="AB13" s="135">
        <v>46216</v>
      </c>
      <c r="AC13" s="135">
        <v>46216</v>
      </c>
      <c r="AD13" s="135">
        <v>46218</v>
      </c>
      <c r="AE13" s="135">
        <v>46218</v>
      </c>
      <c r="AF13" s="134" t="s">
        <v>37</v>
      </c>
      <c r="AG13" s="135">
        <v>46232</v>
      </c>
      <c r="AH13" s="134" t="s">
        <v>38</v>
      </c>
      <c r="AI13" s="54"/>
      <c r="AJ13" s="74" t="s">
        <v>41</v>
      </c>
      <c r="AK13" s="54"/>
      <c r="AL13" s="70" t="str">
        <f t="shared" si="26"/>
        <v>WAN HAI 356</v>
      </c>
      <c r="AM13" s="54"/>
    </row>
    <row r="14" spans="1:39" s="17" customFormat="1" ht="52.5" customHeight="1" x14ac:dyDescent="0.15">
      <c r="A14" s="57" t="str">
        <f t="shared" ref="A14" si="29">IF(AND(D14="月",F14="月"),AL14,"★"&amp;AL14)</f>
        <v>★WAN HAI 335</v>
      </c>
      <c r="B14" s="58" t="str">
        <f t="shared" si="15"/>
        <v>S016</v>
      </c>
      <c r="C14" s="72">
        <f t="shared" si="16"/>
        <v>46220</v>
      </c>
      <c r="D14" s="72" t="str">
        <f t="shared" si="17"/>
        <v>金</v>
      </c>
      <c r="E14" s="72">
        <f t="shared" si="18"/>
        <v>46220</v>
      </c>
      <c r="F14" s="72" t="str">
        <f t="shared" si="19"/>
        <v>金</v>
      </c>
      <c r="G14" s="59">
        <f t="shared" si="20"/>
        <v>46225</v>
      </c>
      <c r="H14" s="66" t="str">
        <f t="shared" si="21"/>
        <v>水</v>
      </c>
      <c r="I14" s="59">
        <f t="shared" si="22"/>
        <v>46225</v>
      </c>
      <c r="J14" s="60" t="str">
        <f t="shared" si="23"/>
        <v>水</v>
      </c>
      <c r="K14" s="60">
        <f t="shared" si="24"/>
        <v>46239</v>
      </c>
      <c r="L14" s="61" t="str">
        <f t="shared" si="25"/>
        <v>水</v>
      </c>
      <c r="M14" s="14"/>
      <c r="N14" s="14"/>
      <c r="Z14" s="128" t="s">
        <v>42</v>
      </c>
      <c r="AA14" s="138" t="s">
        <v>51</v>
      </c>
      <c r="AB14" s="133">
        <v>46220</v>
      </c>
      <c r="AC14" s="133">
        <v>46220</v>
      </c>
      <c r="AD14" s="133">
        <v>46225</v>
      </c>
      <c r="AE14" s="133">
        <v>46225</v>
      </c>
      <c r="AF14" s="132" t="s">
        <v>37</v>
      </c>
      <c r="AG14" s="133">
        <v>46239</v>
      </c>
      <c r="AH14" s="132" t="s">
        <v>38</v>
      </c>
      <c r="AI14" s="71"/>
      <c r="AJ14" s="74" t="s">
        <v>42</v>
      </c>
      <c r="AK14" s="71"/>
      <c r="AL14" s="70" t="str">
        <f t="shared" si="26"/>
        <v>WAN HAI 335</v>
      </c>
      <c r="AM14" s="71"/>
    </row>
    <row r="15" spans="1:39" s="15" customFormat="1" ht="52.5" customHeight="1" x14ac:dyDescent="0.15">
      <c r="A15" s="63" t="str">
        <f t="shared" ref="A15" si="30">IF(AND(D15="月",F15="月"),AL15,"★"&amp;AL15)</f>
        <v>WAN HAI 357</v>
      </c>
      <c r="B15" s="64" t="str">
        <f t="shared" si="15"/>
        <v>S038</v>
      </c>
      <c r="C15" s="67">
        <f t="shared" si="16"/>
        <v>46230</v>
      </c>
      <c r="D15" s="67" t="str">
        <f t="shared" si="17"/>
        <v>月</v>
      </c>
      <c r="E15" s="67">
        <f t="shared" si="18"/>
        <v>46230</v>
      </c>
      <c r="F15" s="67" t="str">
        <f t="shared" si="19"/>
        <v>月</v>
      </c>
      <c r="G15" s="67">
        <f t="shared" si="20"/>
        <v>46232</v>
      </c>
      <c r="H15" s="73" t="str">
        <f t="shared" si="21"/>
        <v>水</v>
      </c>
      <c r="I15" s="67">
        <f t="shared" si="22"/>
        <v>46232</v>
      </c>
      <c r="J15" s="62" t="str">
        <f t="shared" si="23"/>
        <v>水</v>
      </c>
      <c r="K15" s="62">
        <f t="shared" si="24"/>
        <v>46246</v>
      </c>
      <c r="L15" s="65" t="str">
        <f t="shared" si="25"/>
        <v>水</v>
      </c>
      <c r="M15" s="14"/>
      <c r="N15" s="14"/>
      <c r="O15" s="17"/>
      <c r="P15" s="17"/>
      <c r="Z15" s="137" t="s">
        <v>44</v>
      </c>
      <c r="AA15" s="139" t="s">
        <v>52</v>
      </c>
      <c r="AB15" s="135">
        <v>46230</v>
      </c>
      <c r="AC15" s="135">
        <v>46230</v>
      </c>
      <c r="AD15" s="135">
        <v>46232</v>
      </c>
      <c r="AE15" s="135">
        <v>46232</v>
      </c>
      <c r="AF15" s="134" t="s">
        <v>37</v>
      </c>
      <c r="AG15" s="135">
        <v>46246</v>
      </c>
      <c r="AH15" s="134" t="s">
        <v>38</v>
      </c>
      <c r="AJ15" s="74" t="s">
        <v>44</v>
      </c>
      <c r="AL15" s="70" t="str">
        <f t="shared" si="26"/>
        <v>WAN HAI 357</v>
      </c>
    </row>
    <row r="16" spans="1:39" s="15" customFormat="1" ht="52.5" customHeight="1" x14ac:dyDescent="0.15">
      <c r="A16" s="76"/>
      <c r="B16" s="77"/>
      <c r="C16" s="78"/>
      <c r="D16" s="78"/>
      <c r="E16" s="78"/>
      <c r="F16" s="78"/>
      <c r="G16" s="78"/>
      <c r="H16" s="79"/>
      <c r="I16" s="78"/>
      <c r="J16" s="80"/>
      <c r="K16" s="80"/>
      <c r="L16" s="80"/>
      <c r="M16" s="14"/>
      <c r="N16" s="14"/>
      <c r="O16" s="17"/>
      <c r="P16" s="17"/>
      <c r="Z16" s="81"/>
      <c r="AA16" s="82"/>
      <c r="AB16" s="83"/>
      <c r="AC16" s="83"/>
      <c r="AD16" s="83"/>
      <c r="AE16" s="83"/>
      <c r="AF16" s="84"/>
      <c r="AG16" s="83"/>
      <c r="AH16" s="84"/>
      <c r="AJ16" s="81"/>
      <c r="AL16" s="85"/>
    </row>
    <row r="17" spans="1:38" s="15" customFormat="1" ht="52.5" customHeight="1" x14ac:dyDescent="0.15">
      <c r="A17" s="76"/>
      <c r="B17" s="77"/>
      <c r="C17" s="78"/>
      <c r="D17" s="78"/>
      <c r="E17" s="78"/>
      <c r="F17" s="78"/>
      <c r="G17" s="78"/>
      <c r="H17" s="79"/>
      <c r="I17" s="78"/>
      <c r="J17" s="80"/>
      <c r="K17" s="80"/>
      <c r="L17" s="80"/>
      <c r="M17" s="14"/>
      <c r="N17" s="14"/>
      <c r="O17" s="17"/>
      <c r="P17" s="17"/>
      <c r="Z17" s="81"/>
      <c r="AA17" s="82"/>
      <c r="AB17" s="83"/>
      <c r="AC17" s="83"/>
      <c r="AD17" s="83"/>
      <c r="AE17" s="83"/>
      <c r="AF17" s="84"/>
      <c r="AG17" s="83"/>
      <c r="AH17" s="84"/>
      <c r="AJ17" s="81"/>
      <c r="AL17" s="85"/>
    </row>
    <row r="18" spans="1:38" s="15" customFormat="1" ht="52.5" customHeight="1" x14ac:dyDescent="0.15">
      <c r="A18" s="76"/>
      <c r="B18" s="77"/>
      <c r="C18" s="78"/>
      <c r="D18" s="78"/>
      <c r="E18" s="78"/>
      <c r="F18" s="78"/>
      <c r="G18" s="78"/>
      <c r="H18" s="79"/>
      <c r="I18" s="78"/>
      <c r="J18" s="80"/>
      <c r="K18" s="80"/>
      <c r="L18" s="80"/>
      <c r="M18" s="14"/>
      <c r="N18" s="14"/>
      <c r="O18" s="17"/>
      <c r="P18" s="17"/>
      <c r="Z18" s="81"/>
      <c r="AA18" s="82"/>
      <c r="AB18" s="83"/>
      <c r="AC18" s="83"/>
      <c r="AD18" s="83"/>
      <c r="AE18" s="83"/>
      <c r="AF18" s="84"/>
      <c r="AG18" s="83"/>
      <c r="AH18" s="84"/>
      <c r="AJ18" s="81"/>
      <c r="AL18" s="85"/>
    </row>
    <row r="19" spans="1:38" s="15" customFormat="1" ht="52.5" customHeight="1" x14ac:dyDescent="0.15">
      <c r="M19" s="14"/>
      <c r="N19" s="14"/>
      <c r="O19" s="17"/>
      <c r="P19" s="17"/>
    </row>
    <row r="20" spans="1:38" s="15" customFormat="1" ht="52.5" customHeight="1" x14ac:dyDescent="0.15">
      <c r="M20" s="14"/>
      <c r="N20" s="14"/>
      <c r="O20" s="17"/>
      <c r="P20" s="17"/>
    </row>
    <row r="21" spans="1:38" s="15" customFormat="1" ht="52.5" customHeight="1" x14ac:dyDescent="0.15">
      <c r="M21" s="14"/>
      <c r="N21" s="14"/>
      <c r="O21" s="17"/>
      <c r="P21" s="17"/>
    </row>
    <row r="22" spans="1:38" s="15" customFormat="1" ht="52.5" customHeight="1" x14ac:dyDescent="0.15">
      <c r="A22" s="53"/>
      <c r="B22" s="51"/>
      <c r="C22" s="51"/>
      <c r="D22" s="52"/>
      <c r="E22" s="51"/>
      <c r="F22" s="52"/>
      <c r="G22" s="51"/>
      <c r="H22" s="52"/>
      <c r="I22" s="51"/>
      <c r="J22" s="52"/>
      <c r="K22" s="51"/>
      <c r="L22" s="52"/>
      <c r="M22" s="14"/>
      <c r="N22" s="14"/>
      <c r="O22" s="17"/>
      <c r="P22" s="17"/>
    </row>
    <row r="23" spans="1:38" s="15" customFormat="1" ht="41.25" customHeight="1" x14ac:dyDescent="0.15">
      <c r="N23" s="14"/>
      <c r="O23" s="17"/>
      <c r="P23" s="17"/>
    </row>
    <row r="24" spans="1:38" s="15" customFormat="1" ht="28.5" x14ac:dyDescent="0.25">
      <c r="A24" s="44" t="s">
        <v>29</v>
      </c>
      <c r="B24" s="45"/>
      <c r="C24" s="45"/>
      <c r="D24" s="45"/>
      <c r="E24" s="45"/>
      <c r="F24"/>
      <c r="G24"/>
      <c r="H24" s="5"/>
      <c r="I24" s="5"/>
      <c r="J24" s="5"/>
      <c r="K24" s="5"/>
      <c r="L24" s="5"/>
      <c r="M24" s="46"/>
      <c r="N24" s="5"/>
      <c r="O24" s="14"/>
      <c r="P24" s="14"/>
      <c r="Q24" s="14"/>
    </row>
    <row r="25" spans="1:38" s="15" customFormat="1" ht="28.5" x14ac:dyDescent="0.25">
      <c r="A25" s="47" t="s">
        <v>30</v>
      </c>
      <c r="B25" s="48"/>
      <c r="C25"/>
      <c r="D25"/>
      <c r="E25" s="45"/>
      <c r="F25"/>
      <c r="G25"/>
      <c r="H25" s="5"/>
      <c r="I25" s="5"/>
      <c r="J25" s="5"/>
      <c r="K25" s="5"/>
      <c r="L25" s="5"/>
      <c r="M25" s="46"/>
      <c r="N25" s="5"/>
      <c r="O25" s="14"/>
      <c r="P25" s="14"/>
      <c r="Q25" s="14"/>
    </row>
    <row r="26" spans="1:38" s="15" customFormat="1" ht="28.5" x14ac:dyDescent="0.25">
      <c r="A26" s="47" t="s">
        <v>31</v>
      </c>
      <c r="B26" s="48"/>
      <c r="C26" s="48"/>
      <c r="D26" s="48"/>
      <c r="E26" s="48"/>
      <c r="F26"/>
      <c r="G26"/>
      <c r="H26"/>
      <c r="I26" s="5"/>
      <c r="J26" s="5"/>
      <c r="K26" s="5"/>
      <c r="L26" s="5"/>
      <c r="M26" s="46"/>
      <c r="N26" s="5"/>
      <c r="O26" s="14"/>
      <c r="P26" s="14"/>
      <c r="Q26" s="14"/>
    </row>
    <row r="27" spans="1:38" s="15" customFormat="1" ht="41.25" customHeight="1" thickBot="1" x14ac:dyDescent="0.2">
      <c r="A27" s="20" t="s">
        <v>12</v>
      </c>
      <c r="B27" s="86" t="s">
        <v>13</v>
      </c>
      <c r="C27" s="87"/>
      <c r="D27" s="88"/>
      <c r="E27" s="86" t="s">
        <v>15</v>
      </c>
      <c r="F27" s="87"/>
      <c r="G27" s="87"/>
      <c r="H27" s="87"/>
      <c r="I27" s="87"/>
      <c r="J27" s="87"/>
      <c r="K27" s="87"/>
      <c r="L27" s="88"/>
      <c r="M27"/>
      <c r="N27"/>
      <c r="O27"/>
      <c r="P27"/>
      <c r="Q27"/>
      <c r="R27"/>
      <c r="S27"/>
    </row>
    <row r="28" spans="1:38" s="15" customFormat="1" ht="48.75" customHeight="1" thickTop="1" x14ac:dyDescent="0.15">
      <c r="A28" s="93" t="s">
        <v>18</v>
      </c>
      <c r="B28" s="95" t="s">
        <v>21</v>
      </c>
      <c r="C28" s="96"/>
      <c r="D28" s="97"/>
      <c r="E28" s="38" t="s">
        <v>22</v>
      </c>
      <c r="F28" s="21"/>
      <c r="G28" s="22"/>
      <c r="H28" s="22"/>
      <c r="I28" s="23"/>
      <c r="J28" s="24"/>
      <c r="K28" s="24"/>
      <c r="L28" s="25"/>
      <c r="M28" s="50" t="s">
        <v>32</v>
      </c>
      <c r="N28" s="49"/>
      <c r="O28" s="49"/>
      <c r="P28" s="49"/>
      <c r="Q28" s="49"/>
      <c r="R28" s="49"/>
      <c r="S28" s="49"/>
    </row>
    <row r="29" spans="1:38" ht="48.75" customHeight="1" x14ac:dyDescent="0.15">
      <c r="A29" s="94"/>
      <c r="B29" s="98"/>
      <c r="C29" s="99"/>
      <c r="D29" s="100"/>
      <c r="E29" s="26" t="s">
        <v>23</v>
      </c>
      <c r="F29" s="27"/>
      <c r="G29" s="28"/>
      <c r="H29" s="28"/>
      <c r="I29" s="29"/>
      <c r="J29" s="30"/>
      <c r="K29" s="30"/>
      <c r="L29" s="31" t="s">
        <v>24</v>
      </c>
      <c r="M29" s="50" t="s">
        <v>33</v>
      </c>
      <c r="N29" s="49"/>
      <c r="O29" s="49"/>
      <c r="P29" s="49"/>
      <c r="Q29" s="49"/>
      <c r="R29" s="49"/>
      <c r="S29" s="49"/>
    </row>
    <row r="30" spans="1:38" ht="48.75" customHeight="1" x14ac:dyDescent="0.15">
      <c r="A30" s="101" t="s">
        <v>19</v>
      </c>
      <c r="B30" s="102" t="s">
        <v>25</v>
      </c>
      <c r="C30" s="103"/>
      <c r="D30" s="104"/>
      <c r="E30" s="32" t="s">
        <v>26</v>
      </c>
      <c r="F30" s="33"/>
      <c r="G30" s="34"/>
      <c r="H30" s="34"/>
      <c r="I30" s="35"/>
      <c r="J30" s="36"/>
      <c r="K30" s="36"/>
      <c r="L30" s="40"/>
      <c r="M30" s="50" t="s">
        <v>34</v>
      </c>
      <c r="N30" s="49"/>
      <c r="O30" s="49"/>
      <c r="P30" s="49"/>
      <c r="Q30" s="49"/>
      <c r="R30" s="49"/>
      <c r="S30" s="49"/>
    </row>
    <row r="31" spans="1:38" ht="48.75" customHeight="1" x14ac:dyDescent="0.15">
      <c r="A31" s="94"/>
      <c r="B31" s="98"/>
      <c r="C31" s="99"/>
      <c r="D31" s="100"/>
      <c r="E31" s="39" t="s">
        <v>27</v>
      </c>
      <c r="F31" s="27"/>
      <c r="G31" s="28"/>
      <c r="H31" s="28"/>
      <c r="I31" s="29"/>
      <c r="J31" s="29"/>
      <c r="K31" s="30"/>
      <c r="L31" s="31" t="s">
        <v>28</v>
      </c>
    </row>
  </sheetData>
  <mergeCells count="24">
    <mergeCell ref="A28:A29"/>
    <mergeCell ref="B28:D29"/>
    <mergeCell ref="A30:A31"/>
    <mergeCell ref="B30:D31"/>
    <mergeCell ref="K5:L7"/>
    <mergeCell ref="G8:H8"/>
    <mergeCell ref="I8:J8"/>
    <mergeCell ref="K8:L8"/>
    <mergeCell ref="E5:F7"/>
    <mergeCell ref="G5:H7"/>
    <mergeCell ref="I5:J7"/>
    <mergeCell ref="A4:A8"/>
    <mergeCell ref="B4:B8"/>
    <mergeCell ref="C4:F4"/>
    <mergeCell ref="C5:D7"/>
    <mergeCell ref="B27:D27"/>
    <mergeCell ref="E27:L27"/>
    <mergeCell ref="M1:Q1"/>
    <mergeCell ref="K2:L2"/>
    <mergeCell ref="K3:L3"/>
    <mergeCell ref="G4:H4"/>
    <mergeCell ref="I4:J4"/>
    <mergeCell ref="K4:L4"/>
    <mergeCell ref="P2:Q2"/>
  </mergeCells>
  <phoneticPr fontId="3"/>
  <pageMargins left="0.9055118110236221" right="0.51181102362204722" top="0.55118110236220474" bottom="0.55118110236220474" header="0.31496062992125984" footer="0.31496062992125984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ポートケラン</vt:lpstr>
      <vt:lpstr>ポートケラン!Print_Area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2026-05-18T05:07:21Z</cp:lastPrinted>
  <dcterms:created xsi:type="dcterms:W3CDTF">2016-08-19T00:46:20Z</dcterms:created>
  <dcterms:modified xsi:type="dcterms:W3CDTF">2026-06-19T06:47:36Z</dcterms:modified>
</cp:coreProperties>
</file>