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F0CB14DA-C9DC-4A5C-8828-D4F172D992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上海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上海!$A$1:$U$38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6" i="1" l="1"/>
  <c r="A23" i="1"/>
  <c r="A20" i="1"/>
  <c r="A17" i="1"/>
  <c r="A14" i="1"/>
  <c r="A11" i="1"/>
  <c r="A25" i="1"/>
  <c r="A22" i="1"/>
  <c r="A19" i="1"/>
  <c r="A16" i="1"/>
  <c r="A13" i="1"/>
  <c r="A10" i="1"/>
  <c r="A27" i="1"/>
  <c r="A24" i="1"/>
  <c r="A21" i="1"/>
  <c r="A18" i="1"/>
  <c r="A15" i="1"/>
  <c r="A12" i="1"/>
  <c r="A9" i="1"/>
  <c r="O9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P19" i="1" l="1"/>
  <c r="P22" i="1"/>
  <c r="P25" i="1"/>
  <c r="P18" i="1"/>
  <c r="P16" i="1"/>
  <c r="P15" i="1"/>
  <c r="N15" i="1"/>
  <c r="K15" i="1"/>
  <c r="L15" i="1" s="1"/>
  <c r="I15" i="1"/>
  <c r="J15" i="1" s="1"/>
  <c r="P14" i="1"/>
  <c r="N14" i="1"/>
  <c r="K14" i="1"/>
  <c r="G14" i="1" s="1"/>
  <c r="H14" i="1" s="1"/>
  <c r="I14" i="1"/>
  <c r="J14" i="1" s="1"/>
  <c r="F14" i="1"/>
  <c r="P13" i="1"/>
  <c r="N13" i="1"/>
  <c r="K13" i="1"/>
  <c r="G13" i="1" s="1"/>
  <c r="H13" i="1" s="1"/>
  <c r="I13" i="1"/>
  <c r="J13" i="1" s="1"/>
  <c r="P12" i="1"/>
  <c r="N12" i="1"/>
  <c r="K12" i="1"/>
  <c r="L12" i="1" s="1"/>
  <c r="I12" i="1"/>
  <c r="J12" i="1" s="1"/>
  <c r="P11" i="1"/>
  <c r="N11" i="1"/>
  <c r="K11" i="1"/>
  <c r="G11" i="1" s="1"/>
  <c r="H11" i="1" s="1"/>
  <c r="I11" i="1"/>
  <c r="J11" i="1" s="1"/>
  <c r="F11" i="1"/>
  <c r="P10" i="1"/>
  <c r="N10" i="1"/>
  <c r="K10" i="1"/>
  <c r="G10" i="1" s="1"/>
  <c r="H10" i="1" s="1"/>
  <c r="I10" i="1"/>
  <c r="J10" i="1" s="1"/>
  <c r="P9" i="1"/>
  <c r="N9" i="1"/>
  <c r="K9" i="1"/>
  <c r="L9" i="1" s="1"/>
  <c r="I9" i="1"/>
  <c r="J9" i="1" s="1"/>
  <c r="B14" i="1" l="1"/>
  <c r="AI12" i="1"/>
  <c r="B11" i="1"/>
  <c r="B13" i="1"/>
  <c r="B9" i="1"/>
  <c r="B12" i="1"/>
  <c r="C12" i="1"/>
  <c r="D12" i="1" s="1"/>
  <c r="B10" i="1"/>
  <c r="C11" i="1"/>
  <c r="D11" i="1" s="1"/>
  <c r="C10" i="1"/>
  <c r="D10" i="1" s="1"/>
  <c r="AI15" i="1"/>
  <c r="AI9" i="1"/>
  <c r="C14" i="1"/>
  <c r="B15" i="1"/>
  <c r="C15" i="1"/>
  <c r="D15" i="1" s="1"/>
  <c r="C16" i="1"/>
  <c r="C9" i="1"/>
  <c r="D9" i="1" s="1"/>
  <c r="C13" i="1"/>
  <c r="D13" i="1" s="1"/>
  <c r="C18" i="1"/>
  <c r="C25" i="1"/>
  <c r="C22" i="1"/>
  <c r="C19" i="1"/>
  <c r="G9" i="1"/>
  <c r="H9" i="1" s="1"/>
  <c r="P21" i="1"/>
  <c r="P23" i="1"/>
  <c r="N22" i="1"/>
  <c r="P26" i="1"/>
  <c r="N16" i="1"/>
  <c r="G12" i="1"/>
  <c r="H12" i="1" s="1"/>
  <c r="P24" i="1"/>
  <c r="P20" i="1"/>
  <c r="P27" i="1"/>
  <c r="N18" i="1"/>
  <c r="I20" i="1"/>
  <c r="J20" i="1" s="1"/>
  <c r="K20" i="1"/>
  <c r="N20" i="1"/>
  <c r="I26" i="1"/>
  <c r="J26" i="1" s="1"/>
  <c r="K26" i="1"/>
  <c r="N26" i="1"/>
  <c r="N24" i="1"/>
  <c r="I24" i="1"/>
  <c r="J24" i="1" s="1"/>
  <c r="K24" i="1"/>
  <c r="N27" i="1"/>
  <c r="I27" i="1"/>
  <c r="J27" i="1" s="1"/>
  <c r="K27" i="1"/>
  <c r="I23" i="1"/>
  <c r="J23" i="1" s="1"/>
  <c r="K23" i="1"/>
  <c r="N23" i="1"/>
  <c r="N21" i="1"/>
  <c r="I21" i="1"/>
  <c r="J21" i="1" s="1"/>
  <c r="K21" i="1"/>
  <c r="I17" i="1"/>
  <c r="J17" i="1" s="1"/>
  <c r="K17" i="1"/>
  <c r="N17" i="1"/>
  <c r="P17" i="1"/>
  <c r="I16" i="1"/>
  <c r="J16" i="1" s="1"/>
  <c r="K16" i="1"/>
  <c r="L16" i="1" s="1"/>
  <c r="F10" i="1"/>
  <c r="F13" i="1"/>
  <c r="G15" i="1"/>
  <c r="H15" i="1" s="1"/>
  <c r="L13" i="1"/>
  <c r="L10" i="1"/>
  <c r="F9" i="1"/>
  <c r="F12" i="1"/>
  <c r="F15" i="1"/>
  <c r="L11" i="1"/>
  <c r="L14" i="1"/>
  <c r="D14" i="1"/>
  <c r="C27" i="1" l="1"/>
  <c r="AI14" i="1"/>
  <c r="C17" i="1"/>
  <c r="D17" i="1" s="1"/>
  <c r="C20" i="1"/>
  <c r="D20" i="1" s="1"/>
  <c r="AI11" i="1"/>
  <c r="C24" i="1"/>
  <c r="D24" i="1" s="1"/>
  <c r="C26" i="1"/>
  <c r="D26" i="1" s="1"/>
  <c r="AI10" i="1"/>
  <c r="AI13" i="1"/>
  <c r="C23" i="1"/>
  <c r="D23" i="1" s="1"/>
  <c r="C21" i="1"/>
  <c r="D21" i="1" s="1"/>
  <c r="AI16" i="1"/>
  <c r="B18" i="1"/>
  <c r="B27" i="1"/>
  <c r="B17" i="1"/>
  <c r="B24" i="1"/>
  <c r="B16" i="1"/>
  <c r="B26" i="1"/>
  <c r="B22" i="1"/>
  <c r="B21" i="1"/>
  <c r="B23" i="1"/>
  <c r="B20" i="1"/>
  <c r="D16" i="1"/>
  <c r="F17" i="1"/>
  <c r="I22" i="1"/>
  <c r="J22" i="1" s="1"/>
  <c r="K22" i="1"/>
  <c r="G22" i="1" s="1"/>
  <c r="H22" i="1" s="1"/>
  <c r="D22" i="1"/>
  <c r="D18" i="1"/>
  <c r="K18" i="1"/>
  <c r="G18" i="1" s="1"/>
  <c r="H18" i="1" s="1"/>
  <c r="I18" i="1"/>
  <c r="J18" i="1" s="1"/>
  <c r="N25" i="1"/>
  <c r="I25" i="1"/>
  <c r="J25" i="1" s="1"/>
  <c r="K25" i="1"/>
  <c r="N19" i="1"/>
  <c r="I19" i="1"/>
  <c r="J19" i="1" s="1"/>
  <c r="K19" i="1"/>
  <c r="F21" i="1"/>
  <c r="F24" i="1"/>
  <c r="F23" i="1"/>
  <c r="F26" i="1"/>
  <c r="L21" i="1"/>
  <c r="G21" i="1"/>
  <c r="H21" i="1" s="1"/>
  <c r="L27" i="1"/>
  <c r="G27" i="1"/>
  <c r="H27" i="1" s="1"/>
  <c r="L26" i="1"/>
  <c r="G26" i="1"/>
  <c r="H26" i="1" s="1"/>
  <c r="F20" i="1"/>
  <c r="G23" i="1"/>
  <c r="H23" i="1" s="1"/>
  <c r="L23" i="1"/>
  <c r="F19" i="1"/>
  <c r="D19" i="1"/>
  <c r="G20" i="1"/>
  <c r="H20" i="1" s="1"/>
  <c r="L20" i="1"/>
  <c r="G24" i="1"/>
  <c r="H24" i="1" s="1"/>
  <c r="L24" i="1"/>
  <c r="D25" i="1"/>
  <c r="F25" i="1"/>
  <c r="D27" i="1"/>
  <c r="F27" i="1"/>
  <c r="L18" i="1"/>
  <c r="G17" i="1"/>
  <c r="H17" i="1" s="1"/>
  <c r="L17" i="1"/>
  <c r="G16" i="1"/>
  <c r="H16" i="1" s="1"/>
  <c r="F16" i="1"/>
  <c r="AI24" i="1" l="1"/>
  <c r="AI20" i="1"/>
  <c r="B19" i="1"/>
  <c r="AI27" i="1"/>
  <c r="AI21" i="1"/>
  <c r="B25" i="1"/>
  <c r="AI23" i="1"/>
  <c r="AI17" i="1"/>
  <c r="AI18" i="1"/>
  <c r="AI26" i="1"/>
  <c r="L22" i="1"/>
  <c r="F18" i="1"/>
  <c r="F22" i="1"/>
  <c r="G19" i="1"/>
  <c r="H19" i="1" s="1"/>
  <c r="L19" i="1"/>
  <c r="G25" i="1"/>
  <c r="H25" i="1" s="1"/>
  <c r="L25" i="1"/>
  <c r="AI22" i="1" l="1"/>
  <c r="AI25" i="1"/>
  <c r="AI19" i="1"/>
</calcChain>
</file>

<file path=xl/sharedStrings.xml><?xml version="1.0" encoding="utf-8"?>
<sst xmlns="http://schemas.openxmlformats.org/spreadsheetml/2006/main" count="169" uniqueCount="91">
  <si>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</si>
  <si>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</si>
  <si>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</si>
  <si>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0 DAYS</t>
    <phoneticPr fontId="11"/>
  </si>
  <si>
    <t>SHA</t>
    <phoneticPr fontId="11"/>
  </si>
  <si>
    <t>OSA</t>
    <phoneticPr fontId="11"/>
  </si>
  <si>
    <t>OSA</t>
    <phoneticPr fontId="1"/>
  </si>
  <si>
    <t>ETA</t>
    <phoneticPr fontId="11"/>
  </si>
  <si>
    <t>ETD</t>
    <phoneticPr fontId="1"/>
  </si>
  <si>
    <t>ETA</t>
    <phoneticPr fontId="1"/>
  </si>
  <si>
    <t>CFS CUT</t>
    <phoneticPr fontId="1"/>
  </si>
  <si>
    <t>VOY</t>
  </si>
  <si>
    <t>VESSEL</t>
    <phoneticPr fontId="1"/>
  </si>
  <si>
    <t xml:space="preserve">UPDATED :  </t>
    <phoneticPr fontId="8"/>
  </si>
  <si>
    <t>連絡先：大阪海運
TEL：06-7730-1075/FAX：06-7730-1088</t>
    <rPh sb="0" eb="3">
      <t>レンラクサキ</t>
    </rPh>
    <phoneticPr fontId="1"/>
  </si>
  <si>
    <t>㈱辰巳商會 
南港NO.1 H.W.</t>
    <phoneticPr fontId="1"/>
  </si>
  <si>
    <t>大阪市住之江区南港東7-1-24</t>
    <phoneticPr fontId="1"/>
  </si>
  <si>
    <t>TEL:06-6612-3153 　FAX:06-6612-6256</t>
    <phoneticPr fontId="1"/>
  </si>
  <si>
    <t>㈱カンロジ 
摩耶2号上屋</t>
    <phoneticPr fontId="1"/>
  </si>
  <si>
    <t>神戸市灘区摩耶埠頭</t>
    <phoneticPr fontId="1"/>
  </si>
  <si>
    <t>TEL:078-801-2458 　FAX:078-871-5240</t>
    <phoneticPr fontId="1"/>
  </si>
  <si>
    <t>NACCS: 4IW62</t>
    <phoneticPr fontId="1"/>
  </si>
  <si>
    <t>NACCS: 3DW30</t>
    <phoneticPr fontId="1"/>
  </si>
  <si>
    <t>KOB</t>
    <phoneticPr fontId="1"/>
  </si>
  <si>
    <t>　　　　　　　　SHANGHAI SCHEDULE - 関西</t>
    <rPh sb="28" eb="30">
      <t>カンサイ</t>
    </rPh>
    <phoneticPr fontId="11"/>
  </si>
  <si>
    <t>From Osaka / Kobe</t>
    <phoneticPr fontId="1"/>
  </si>
  <si>
    <t>大阪  CFS</t>
    <rPh sb="0" eb="2">
      <t>オオサカ</t>
    </rPh>
    <phoneticPr fontId="1"/>
  </si>
  <si>
    <t>神戸  CFS</t>
    <rPh sb="0" eb="2">
      <t>コウベ</t>
    </rPh>
    <phoneticPr fontId="1"/>
  </si>
  <si>
    <t>N</t>
    <phoneticPr fontId="1"/>
  </si>
  <si>
    <t>2-3 DAYS</t>
    <phoneticPr fontId="1"/>
  </si>
  <si>
    <t>AN DA</t>
  </si>
  <si>
    <t>SHUN DA</t>
  </si>
  <si>
    <t>MILD SONATA</t>
  </si>
  <si>
    <t>GLORY SHENGDONG</t>
  </si>
  <si>
    <t>GLORY GUANGZHOU</t>
  </si>
  <si>
    <t>旧</t>
    <rPh sb="0" eb="1">
      <t>キュウ</t>
    </rPh>
    <phoneticPr fontId="34"/>
  </si>
  <si>
    <t>最終</t>
    <rPh sb="0" eb="2">
      <t>サイシュウ</t>
    </rPh>
    <phoneticPr fontId="34"/>
  </si>
  <si>
    <t>2625W</t>
  </si>
  <si>
    <t>2626W</t>
  </si>
  <si>
    <t>2627W</t>
  </si>
  <si>
    <t xml:space="preserve">GLORY SHENGDONG </t>
  </si>
  <si>
    <t>2628W</t>
  </si>
  <si>
    <t>2629W</t>
  </si>
  <si>
    <t>2630W</t>
  </si>
  <si>
    <t>2631W</t>
  </si>
  <si>
    <t>★SHUN DA</t>
    <phoneticPr fontId="1"/>
  </si>
  <si>
    <t>★MILD SONATA</t>
    <phoneticPr fontId="1"/>
  </si>
  <si>
    <t>6/17</t>
  </si>
  <si>
    <t>6/19</t>
  </si>
  <si>
    <t>6/21</t>
  </si>
  <si>
    <t>6/23</t>
  </si>
  <si>
    <t>6/25</t>
  </si>
  <si>
    <t>6/22</t>
  </si>
  <si>
    <t>6/24</t>
  </si>
  <si>
    <t>6/27</t>
  </si>
  <si>
    <t>6/26</t>
  </si>
  <si>
    <t>6/28</t>
  </si>
  <si>
    <t>6/30</t>
  </si>
  <si>
    <t>7/2</t>
  </si>
  <si>
    <t>6/29</t>
  </si>
  <si>
    <t>7/1</t>
  </si>
  <si>
    <t>7/4</t>
  </si>
  <si>
    <t>7/3</t>
  </si>
  <si>
    <t>7/5</t>
  </si>
  <si>
    <t>7/7</t>
  </si>
  <si>
    <t>7/9</t>
  </si>
  <si>
    <t>7/6</t>
  </si>
  <si>
    <t>7/8</t>
  </si>
  <si>
    <t>7/11</t>
  </si>
  <si>
    <t>7/10</t>
  </si>
  <si>
    <t>7/12</t>
  </si>
  <si>
    <t>7/14</t>
  </si>
  <si>
    <t>7/16</t>
  </si>
  <si>
    <t>7/13</t>
  </si>
  <si>
    <t>7/15</t>
  </si>
  <si>
    <t>7/18</t>
  </si>
  <si>
    <t>7/17</t>
  </si>
  <si>
    <t>7/19</t>
  </si>
  <si>
    <t>7/21</t>
  </si>
  <si>
    <t>7/23</t>
  </si>
  <si>
    <t>7/22</t>
  </si>
  <si>
    <t>7/25</t>
  </si>
  <si>
    <t>7/24</t>
  </si>
  <si>
    <t>7/26</t>
  </si>
  <si>
    <t>7/28</t>
  </si>
  <si>
    <t>7/30</t>
  </si>
  <si>
    <t>7/27</t>
  </si>
  <si>
    <t>7/29</t>
  </si>
  <si>
    <t>8/1</t>
  </si>
  <si>
    <t>7/31</t>
  </si>
  <si>
    <t>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</si>
</sst>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¥&quot;#,##0;[Red]&quot;¥&quot;\-#,##0"/>
    <numFmt numFmtId="8" formatCode="&quot;¥&quot;#,##0.00;[Red]&quot;¥&quot;\-#,##0.00"/>
    <numFmt numFmtId="176" formatCode="m/d;@"/>
    <numFmt numFmtId="177" formatCode="General\ d\Ayys"/>
    <numFmt numFmtId="178" formatCode="\ d\Ayys"/>
    <numFmt numFmtId="179" formatCode="yyyy/m/d;@"/>
    <numFmt numFmtId="180" formatCode="\$#,##0\ ;\(\$#,##0\)"/>
    <numFmt numFmtId="181" formatCode="&quot;VND&quot;#,##0_);[Red]\(&quot;VND&quot;#,##0\)"/>
    <numFmt numFmtId="182" formatCode="&quot;¥&quot;#,##0;[Red]&quot;¥&quot;&quot;¥&quot;\-#,##0"/>
    <numFmt numFmtId="183" formatCode="&quot;¥&quot;#,##0.00;[Red]&quot;¥&quot;&quot;¥&quot;&quot;¥&quot;&quot;¥&quot;&quot;¥&quot;&quot;¥&quot;\-#,##0.00"/>
    <numFmt numFmtId="184" formatCode="&quot;06/&quot;00"/>
    <numFmt numFmtId="185" formatCode="&quot;06/&quot;00&quot;-&quot;00"/>
    <numFmt numFmtId="186" formatCode="mm/dd"/>
    <numFmt numFmtId="187" formatCode="&quot;07/&quot;00&quot;-&quot;00"/>
    <numFmt numFmtId="188" formatCode="&quot;07/&quot;00"/>
  </numFmts>
  <fonts count="3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60"/>
      <color indexed="9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24"/>
      <color theme="1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9"/>
      <name val="ＭＳ ゴシック"/>
      <family val="3"/>
      <charset val="128"/>
    </font>
    <font>
      <sz val="6"/>
      <name val="Segoe UI"/>
      <family val="2"/>
      <charset val="128"/>
    </font>
    <font>
      <sz val="11"/>
      <name val="Calibri"/>
      <family val="2"/>
    </font>
    <font>
      <sz val="11"/>
      <color theme="1"/>
      <name val="Meiryo UI"/>
      <family val="3"/>
      <charset val="128"/>
    </font>
    <font>
      <sz val="9"/>
      <color rgb="FFFF0000"/>
      <name val="ＭＳ ゴシック"/>
      <family val="3"/>
      <charset val="128"/>
    </font>
    <font>
      <b/>
      <sz val="24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2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9" fillId="0" borderId="0"/>
    <xf numFmtId="0" fontId="21" fillId="0" borderId="0">
      <alignment vertical="center"/>
    </xf>
    <xf numFmtId="3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81" fontId="27" fillId="0" borderId="0"/>
    <xf numFmtId="0" fontId="22" fillId="0" borderId="13" applyNumberFormat="0" applyFont="0" applyFill="0" applyAlignment="0" applyProtection="0"/>
    <xf numFmtId="16" fontId="28" fillId="0" borderId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0" fontId="22" fillId="0" borderId="0" applyFont="0" applyFill="0" applyBorder="0" applyAlignment="0" applyProtection="0"/>
    <xf numFmtId="0" fontId="30" fillId="0" borderId="0"/>
    <xf numFmtId="182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8" fontId="31" fillId="0" borderId="0" applyFont="0" applyFill="0" applyBorder="0" applyAlignment="0" applyProtection="0"/>
    <xf numFmtId="6" fontId="31" fillId="0" borderId="0" applyFont="0" applyFill="0" applyBorder="0" applyAlignment="0" applyProtection="0"/>
    <xf numFmtId="0" fontId="32" fillId="0" borderId="0"/>
    <xf numFmtId="0" fontId="2" fillId="0" borderId="0"/>
    <xf numFmtId="0" fontId="35" fillId="0" borderId="0"/>
  </cellStyleXfs>
  <cellXfs count="190">
    <xf numFmtId="0" fontId="0" fillId="0" borderId="0" xfId="0">
      <alignment vertical="center"/>
    </xf>
    <xf numFmtId="0" fontId="3" fillId="0" borderId="0" xfId="1" applyFont="1" applyAlignment="1"/>
    <xf numFmtId="0" fontId="3" fillId="0" borderId="0" xfId="1" applyFont="1" applyFill="1" applyAlignment="1"/>
    <xf numFmtId="0" fontId="5" fillId="0" borderId="1" xfId="1" applyFont="1" applyBorder="1" applyAlignment="1">
      <alignment horizontal="right" vertical="center"/>
    </xf>
    <xf numFmtId="0" fontId="6" fillId="0" borderId="2" xfId="1" applyFont="1" applyBorder="1" applyAlignment="1"/>
    <xf numFmtId="0" fontId="5" fillId="0" borderId="2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4" fillId="0" borderId="0" xfId="1" applyFont="1" applyFill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13" fillId="0" borderId="0" xfId="1" applyFont="1" applyAlignment="1"/>
    <xf numFmtId="0" fontId="13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4" fillId="0" borderId="0" xfId="1" applyFont="1" applyFill="1" applyAlignment="1"/>
    <xf numFmtId="0" fontId="15" fillId="0" borderId="0" xfId="1" applyFont="1" applyFill="1" applyAlignment="1">
      <alignment vertical="center"/>
    </xf>
    <xf numFmtId="0" fontId="15" fillId="3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7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Border="1" applyAlignment="1"/>
    <xf numFmtId="0" fontId="5" fillId="0" borderId="6" xfId="1" applyFont="1" applyBorder="1" applyAlignment="1">
      <alignment horizontal="right" vertical="center"/>
    </xf>
    <xf numFmtId="0" fontId="17" fillId="3" borderId="0" xfId="1" applyFont="1" applyFill="1" applyAlignment="1">
      <alignment horizontal="left" vertical="center"/>
    </xf>
    <xf numFmtId="179" fontId="6" fillId="0" borderId="0" xfId="1" applyNumberFormat="1" applyFont="1" applyFill="1" applyBorder="1" applyAlignment="1">
      <alignment horizontal="center" vertical="center"/>
    </xf>
    <xf numFmtId="179" fontId="6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178" fontId="6" fillId="2" borderId="22" xfId="1" applyNumberFormat="1" applyFont="1" applyFill="1" applyBorder="1" applyAlignment="1">
      <alignment horizontal="center" vertical="center"/>
    </xf>
    <xf numFmtId="0" fontId="7" fillId="0" borderId="19" xfId="1" applyFont="1" applyBorder="1" applyAlignment="1">
      <alignment horizontal="left" vertical="center"/>
    </xf>
    <xf numFmtId="0" fontId="7" fillId="0" borderId="15" xfId="1" applyFont="1" applyBorder="1" applyAlignment="1">
      <alignment horizontal="center" vertical="center"/>
    </xf>
    <xf numFmtId="176" fontId="7" fillId="0" borderId="15" xfId="1" applyNumberFormat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6" xfId="1" applyFont="1" applyBorder="1" applyAlignment="1">
      <alignment horizontal="left" vertical="center"/>
    </xf>
    <xf numFmtId="0" fontId="7" fillId="0" borderId="27" xfId="1" applyFont="1" applyBorder="1" applyAlignment="1">
      <alignment horizontal="center" vertical="center"/>
    </xf>
    <xf numFmtId="176" fontId="7" fillId="0" borderId="27" xfId="1" applyNumberFormat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3" fillId="0" borderId="0" xfId="1" applyFont="1" applyBorder="1" applyAlignment="1"/>
    <xf numFmtId="176" fontId="7" fillId="0" borderId="0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49" fontId="7" fillId="0" borderId="27" xfId="1" applyNumberFormat="1" applyFont="1" applyBorder="1" applyAlignment="1">
      <alignment horizontal="center" vertical="center"/>
    </xf>
    <xf numFmtId="0" fontId="36" fillId="0" borderId="74" xfId="3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49" fontId="7" fillId="0" borderId="15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49" fontId="33" fillId="4" borderId="40" xfId="30" applyNumberFormat="1" applyFont="1" applyFill="1" applyBorder="1" applyAlignment="1" applyProtection="1">
      <alignment horizontal="left" vertical="center"/>
      <protection locked="0"/>
    </xf>
    <xf numFmtId="49" fontId="33" fillId="0" borderId="31" xfId="30" applyNumberFormat="1" applyFont="1" applyBorder="1" applyAlignment="1" applyProtection="1">
      <alignment horizontal="left" vertical="center"/>
      <protection locked="0"/>
    </xf>
    <xf numFmtId="49" fontId="33" fillId="4" borderId="39" xfId="30" applyNumberFormat="1" applyFont="1" applyFill="1" applyBorder="1" applyAlignment="1" applyProtection="1">
      <alignment horizontal="left" vertical="center"/>
      <protection locked="0"/>
    </xf>
    <xf numFmtId="49" fontId="33" fillId="4" borderId="75" xfId="30" applyNumberFormat="1" applyFont="1" applyFill="1" applyBorder="1" applyAlignment="1" applyProtection="1">
      <alignment horizontal="left" vertical="center"/>
      <protection locked="0"/>
    </xf>
    <xf numFmtId="0" fontId="36" fillId="0" borderId="76" xfId="31" applyFont="1" applyBorder="1" applyAlignment="1">
      <alignment horizontal="left" vertical="center"/>
    </xf>
    <xf numFmtId="49" fontId="33" fillId="0" borderId="40" xfId="30" applyNumberFormat="1" applyFont="1" applyBorder="1" applyAlignment="1" applyProtection="1">
      <alignment horizontal="left" vertical="center"/>
      <protection locked="0"/>
    </xf>
    <xf numFmtId="176" fontId="38" fillId="0" borderId="15" xfId="1" applyNumberFormat="1" applyFont="1" applyBorder="1" applyAlignment="1">
      <alignment horizontal="center" vertical="center"/>
    </xf>
    <xf numFmtId="0" fontId="38" fillId="0" borderId="15" xfId="1" applyFont="1" applyBorder="1" applyAlignment="1">
      <alignment horizontal="center" vertical="center"/>
    </xf>
    <xf numFmtId="186" fontId="33" fillId="0" borderId="53" xfId="30" applyNumberFormat="1" applyFont="1" applyBorder="1" applyAlignment="1" applyProtection="1">
      <alignment horizontal="center" vertical="center"/>
      <protection locked="0"/>
    </xf>
    <xf numFmtId="49" fontId="33" fillId="0" borderId="54" xfId="30" applyNumberFormat="1" applyFont="1" applyBorder="1" applyAlignment="1" applyProtection="1">
      <alignment horizontal="center" vertical="center"/>
      <protection locked="0"/>
    </xf>
    <xf numFmtId="49" fontId="33" fillId="0" borderId="41" xfId="30" applyNumberFormat="1" applyFont="1" applyBorder="1" applyAlignment="1" applyProtection="1">
      <alignment horizontal="right" vertical="center"/>
      <protection locked="0"/>
    </xf>
    <xf numFmtId="186" fontId="33" fillId="0" borderId="43" xfId="30" applyNumberFormat="1" applyFont="1" applyBorder="1" applyAlignment="1" applyProtection="1">
      <alignment horizontal="center" vertical="center"/>
      <protection locked="0"/>
    </xf>
    <xf numFmtId="49" fontId="33" fillId="0" borderId="44" xfId="30" applyNumberFormat="1" applyFont="1" applyBorder="1" applyAlignment="1" applyProtection="1">
      <alignment horizontal="center" vertical="center"/>
      <protection locked="0"/>
    </xf>
    <xf numFmtId="49" fontId="33" fillId="0" borderId="49" xfId="30" applyNumberFormat="1" applyFont="1" applyBorder="1" applyAlignment="1" applyProtection="1">
      <alignment horizontal="right" vertical="center"/>
      <protection locked="0"/>
    </xf>
    <xf numFmtId="49" fontId="33" fillId="0" borderId="60" xfId="30" applyNumberFormat="1" applyFont="1" applyBorder="1" applyAlignment="1" applyProtection="1">
      <alignment horizontal="right" vertical="center"/>
      <protection locked="0"/>
    </xf>
    <xf numFmtId="186" fontId="33" fillId="0" borderId="56" xfId="30" applyNumberFormat="1" applyFont="1" applyBorder="1" applyAlignment="1" applyProtection="1">
      <alignment horizontal="center" vertical="center"/>
      <protection locked="0"/>
    </xf>
    <xf numFmtId="49" fontId="33" fillId="0" borderId="57" xfId="30" applyNumberFormat="1" applyFont="1" applyBorder="1" applyAlignment="1" applyProtection="1">
      <alignment horizontal="center" vertical="center"/>
      <protection locked="0"/>
    </xf>
    <xf numFmtId="186" fontId="33" fillId="0" borderId="62" xfId="30" applyNumberFormat="1" applyFont="1" applyBorder="1" applyAlignment="1" applyProtection="1">
      <alignment horizontal="center" vertical="center"/>
      <protection locked="0"/>
    </xf>
    <xf numFmtId="49" fontId="33" fillId="0" borderId="63" xfId="30" applyNumberFormat="1" applyFont="1" applyBorder="1" applyAlignment="1" applyProtection="1">
      <alignment horizontal="center" vertical="center"/>
      <protection locked="0"/>
    </xf>
    <xf numFmtId="49" fontId="33" fillId="0" borderId="40" xfId="30" applyNumberFormat="1" applyFont="1" applyBorder="1" applyAlignment="1" applyProtection="1">
      <alignment horizontal="left" vertical="center"/>
      <protection locked="0"/>
    </xf>
    <xf numFmtId="185" fontId="33" fillId="4" borderId="42" xfId="30" quotePrefix="1" applyNumberFormat="1" applyFont="1" applyFill="1" applyBorder="1" applyAlignment="1" applyProtection="1">
      <alignment horizontal="center" vertical="center"/>
      <protection locked="0"/>
    </xf>
    <xf numFmtId="184" fontId="33" fillId="4" borderId="20" xfId="30" quotePrefix="1" applyNumberFormat="1" applyFont="1" applyFill="1" applyBorder="1" applyAlignment="1" applyProtection="1">
      <alignment horizontal="center" vertical="center"/>
      <protection locked="0"/>
    </xf>
    <xf numFmtId="185" fontId="33" fillId="0" borderId="52" xfId="30" quotePrefix="1" applyNumberFormat="1" applyFont="1" applyBorder="1" applyAlignment="1" applyProtection="1">
      <alignment horizontal="center" vertical="center"/>
      <protection locked="0"/>
    </xf>
    <xf numFmtId="185" fontId="33" fillId="0" borderId="42" xfId="30" quotePrefix="1" applyNumberFormat="1" applyFont="1" applyBorder="1" applyAlignment="1" applyProtection="1">
      <alignment horizontal="center" vertical="center"/>
      <protection locked="0"/>
    </xf>
    <xf numFmtId="185" fontId="33" fillId="0" borderId="61" xfId="30" quotePrefix="1" applyNumberFormat="1" applyFont="1" applyBorder="1" applyAlignment="1" applyProtection="1">
      <alignment horizontal="center" vertical="center"/>
      <protection locked="0"/>
    </xf>
    <xf numFmtId="185" fontId="33" fillId="4" borderId="52" xfId="30" quotePrefix="1" applyNumberFormat="1" applyFont="1" applyFill="1" applyBorder="1" applyAlignment="1" applyProtection="1">
      <alignment horizontal="center" vertical="center"/>
      <protection locked="0"/>
    </xf>
    <xf numFmtId="184" fontId="33" fillId="0" borderId="28" xfId="30" quotePrefix="1" applyNumberFormat="1" applyFont="1" applyBorder="1" applyAlignment="1" applyProtection="1">
      <alignment horizontal="center" vertical="center"/>
      <protection locked="0"/>
    </xf>
    <xf numFmtId="184" fontId="33" fillId="4" borderId="18" xfId="30" quotePrefix="1" applyNumberFormat="1" applyFont="1" applyFill="1" applyBorder="1" applyAlignment="1" applyProtection="1">
      <alignment horizontal="center" vertical="center"/>
      <protection locked="0"/>
    </xf>
    <xf numFmtId="184" fontId="33" fillId="4" borderId="68" xfId="30" quotePrefix="1" applyNumberFormat="1" applyFont="1" applyFill="1" applyBorder="1" applyAlignment="1" applyProtection="1">
      <alignment horizontal="center" vertical="center"/>
      <protection locked="0"/>
    </xf>
    <xf numFmtId="184" fontId="33" fillId="0" borderId="73" xfId="30" quotePrefix="1" applyNumberFormat="1" applyFont="1" applyBorder="1" applyAlignment="1" applyProtection="1">
      <alignment horizontal="center" vertical="center"/>
      <protection locked="0"/>
    </xf>
    <xf numFmtId="49" fontId="37" fillId="4" borderId="39" xfId="30" applyNumberFormat="1" applyFont="1" applyFill="1" applyBorder="1" applyAlignment="1" applyProtection="1">
      <alignment horizontal="left" vertical="center"/>
      <protection locked="0"/>
    </xf>
    <xf numFmtId="49" fontId="37" fillId="0" borderId="31" xfId="30" applyNumberFormat="1" applyFont="1" applyBorder="1" applyAlignment="1" applyProtection="1">
      <alignment horizontal="left" vertical="center"/>
      <protection locked="0"/>
    </xf>
    <xf numFmtId="49" fontId="33" fillId="4" borderId="31" xfId="30" applyNumberFormat="1" applyFont="1" applyFill="1" applyBorder="1" applyAlignment="1" applyProtection="1">
      <alignment horizontal="left" vertical="center"/>
      <protection locked="0"/>
    </xf>
    <xf numFmtId="49" fontId="33" fillId="0" borderId="48" xfId="30" applyNumberFormat="1" applyFont="1" applyBorder="1" applyAlignment="1" applyProtection="1">
      <alignment horizontal="center" vertical="center"/>
      <protection locked="0"/>
    </xf>
    <xf numFmtId="49" fontId="33" fillId="0" borderId="46" xfId="30" applyNumberFormat="1" applyFont="1" applyBorder="1" applyAlignment="1" applyProtection="1">
      <alignment horizontal="center" vertical="center"/>
      <protection locked="0"/>
    </xf>
    <xf numFmtId="49" fontId="33" fillId="4" borderId="59" xfId="30" applyNumberFormat="1" applyFont="1" applyFill="1" applyBorder="1" applyAlignment="1" applyProtection="1">
      <alignment horizontal="right" vertical="center"/>
      <protection locked="0"/>
    </xf>
    <xf numFmtId="49" fontId="33" fillId="4" borderId="41" xfId="30" applyNumberFormat="1" applyFont="1" applyFill="1" applyBorder="1" applyAlignment="1" applyProtection="1">
      <alignment horizontal="right" vertical="center"/>
      <protection locked="0"/>
    </xf>
    <xf numFmtId="49" fontId="33" fillId="4" borderId="58" xfId="30" applyNumberFormat="1" applyFont="1" applyFill="1" applyBorder="1" applyAlignment="1" applyProtection="1">
      <alignment horizontal="right" vertical="center"/>
      <protection locked="0"/>
    </xf>
    <xf numFmtId="49" fontId="33" fillId="4" borderId="40" xfId="30" applyNumberFormat="1" applyFont="1" applyFill="1" applyBorder="1" applyAlignment="1" applyProtection="1">
      <alignment horizontal="left" vertical="center"/>
      <protection locked="0"/>
    </xf>
    <xf numFmtId="186" fontId="33" fillId="0" borderId="53" xfId="30" applyNumberFormat="1" applyFont="1" applyBorder="1" applyAlignment="1" applyProtection="1">
      <alignment horizontal="center" vertical="center"/>
      <protection locked="0"/>
    </xf>
    <xf numFmtId="49" fontId="33" fillId="0" borderId="54" xfId="30" applyNumberFormat="1" applyFont="1" applyBorder="1" applyAlignment="1" applyProtection="1">
      <alignment horizontal="center" vertical="center"/>
      <protection locked="0"/>
    </xf>
    <xf numFmtId="186" fontId="33" fillId="0" borderId="37" xfId="30" applyNumberFormat="1" applyFont="1" applyBorder="1" applyAlignment="1" applyProtection="1">
      <alignment horizontal="center" vertical="center"/>
      <protection locked="0"/>
    </xf>
    <xf numFmtId="49" fontId="33" fillId="0" borderId="38" xfId="30" applyNumberFormat="1" applyFont="1" applyBorder="1" applyAlignment="1" applyProtection="1">
      <alignment horizontal="center" vertical="center"/>
      <protection locked="0"/>
    </xf>
    <xf numFmtId="186" fontId="33" fillId="0" borderId="34" xfId="30" applyNumberFormat="1" applyFont="1" applyBorder="1" applyAlignment="1" applyProtection="1">
      <alignment horizontal="center" vertical="center"/>
      <protection locked="0"/>
    </xf>
    <xf numFmtId="49" fontId="33" fillId="0" borderId="32" xfId="30" applyNumberFormat="1" applyFont="1" applyBorder="1" applyAlignment="1" applyProtection="1">
      <alignment horizontal="center" vertical="center"/>
      <protection locked="0"/>
    </xf>
    <xf numFmtId="186" fontId="33" fillId="0" borderId="45" xfId="30" applyNumberFormat="1" applyFont="1" applyBorder="1" applyAlignment="1" applyProtection="1">
      <alignment horizontal="center" vertical="center"/>
      <protection locked="0"/>
    </xf>
    <xf numFmtId="49" fontId="33" fillId="0" borderId="31" xfId="30" applyNumberFormat="1" applyFont="1" applyBorder="1" applyAlignment="1" applyProtection="1">
      <alignment horizontal="left" vertical="center"/>
      <protection locked="0"/>
    </xf>
    <xf numFmtId="49" fontId="33" fillId="0" borderId="41" xfId="30" applyNumberFormat="1" applyFont="1" applyBorder="1" applyAlignment="1" applyProtection="1">
      <alignment horizontal="right" vertical="center"/>
      <protection locked="0"/>
    </xf>
    <xf numFmtId="186" fontId="33" fillId="0" borderId="43" xfId="30" applyNumberFormat="1" applyFont="1" applyBorder="1" applyAlignment="1" applyProtection="1">
      <alignment horizontal="center" vertical="center"/>
      <protection locked="0"/>
    </xf>
    <xf numFmtId="49" fontId="33" fillId="0" borderId="44" xfId="30" applyNumberFormat="1" applyFont="1" applyBorder="1" applyAlignment="1" applyProtection="1">
      <alignment horizontal="center" vertical="center"/>
      <protection locked="0"/>
    </xf>
    <xf numFmtId="49" fontId="33" fillId="0" borderId="50" xfId="30" applyNumberFormat="1" applyFont="1" applyBorder="1" applyAlignment="1" applyProtection="1">
      <alignment horizontal="right" vertical="center"/>
      <protection locked="0"/>
    </xf>
    <xf numFmtId="186" fontId="33" fillId="0" borderId="47" xfId="30" applyNumberFormat="1" applyFont="1" applyBorder="1" applyAlignment="1" applyProtection="1">
      <alignment horizontal="center" vertical="center"/>
      <protection locked="0"/>
    </xf>
    <xf numFmtId="49" fontId="33" fillId="0" borderId="51" xfId="30" applyNumberFormat="1" applyFont="1" applyBorder="1" applyAlignment="1" applyProtection="1">
      <alignment horizontal="left" vertical="center"/>
      <protection locked="0"/>
    </xf>
    <xf numFmtId="49" fontId="33" fillId="0" borderId="49" xfId="30" applyNumberFormat="1" applyFont="1" applyBorder="1" applyAlignment="1" applyProtection="1">
      <alignment horizontal="right" vertical="center"/>
      <protection locked="0"/>
    </xf>
    <xf numFmtId="49" fontId="33" fillId="0" borderId="60" xfId="30" applyNumberFormat="1" applyFont="1" applyBorder="1" applyAlignment="1" applyProtection="1">
      <alignment horizontal="right" vertical="center"/>
      <protection locked="0"/>
    </xf>
    <xf numFmtId="186" fontId="33" fillId="0" borderId="56" xfId="30" applyNumberFormat="1" applyFont="1" applyBorder="1" applyAlignment="1" applyProtection="1">
      <alignment horizontal="center" vertical="center"/>
      <protection locked="0"/>
    </xf>
    <xf numFmtId="49" fontId="33" fillId="0" borderId="57" xfId="30" applyNumberFormat="1" applyFont="1" applyBorder="1" applyAlignment="1" applyProtection="1">
      <alignment horizontal="center" vertical="center"/>
      <protection locked="0"/>
    </xf>
    <xf numFmtId="186" fontId="33" fillId="0" borderId="62" xfId="30" applyNumberFormat="1" applyFont="1" applyBorder="1" applyAlignment="1" applyProtection="1">
      <alignment horizontal="center" vertical="center"/>
      <protection locked="0"/>
    </xf>
    <xf numFmtId="49" fontId="33" fillId="0" borderId="63" xfId="30" applyNumberFormat="1" applyFont="1" applyBorder="1" applyAlignment="1" applyProtection="1">
      <alignment horizontal="center" vertical="center"/>
      <protection locked="0"/>
    </xf>
    <xf numFmtId="49" fontId="33" fillId="0" borderId="71" xfId="30" applyNumberFormat="1" applyFont="1" applyBorder="1" applyAlignment="1" applyProtection="1">
      <alignment horizontal="center" vertical="center"/>
      <protection locked="0"/>
    </xf>
    <xf numFmtId="49" fontId="33" fillId="0" borderId="70" xfId="30" applyNumberFormat="1" applyFont="1" applyBorder="1" applyAlignment="1" applyProtection="1">
      <alignment horizontal="center" vertical="center"/>
      <protection locked="0"/>
    </xf>
    <xf numFmtId="186" fontId="33" fillId="0" borderId="66" xfId="30" applyNumberFormat="1" applyFont="1" applyBorder="1" applyAlignment="1" applyProtection="1">
      <alignment horizontal="center" vertical="center"/>
      <protection locked="0"/>
    </xf>
    <xf numFmtId="49" fontId="33" fillId="0" borderId="67" xfId="30" applyNumberFormat="1" applyFont="1" applyBorder="1" applyAlignment="1" applyProtection="1">
      <alignment horizontal="center" vertical="center"/>
      <protection locked="0"/>
    </xf>
    <xf numFmtId="49" fontId="33" fillId="4" borderId="39" xfId="30" applyNumberFormat="1" applyFont="1" applyFill="1" applyBorder="1" applyAlignment="1" applyProtection="1">
      <alignment horizontal="left" vertical="center"/>
      <protection locked="0"/>
    </xf>
    <xf numFmtId="49" fontId="33" fillId="4" borderId="69" xfId="30" applyNumberFormat="1" applyFont="1" applyFill="1" applyBorder="1" applyAlignment="1" applyProtection="1">
      <alignment horizontal="left" vertical="center"/>
      <protection locked="0"/>
    </xf>
    <xf numFmtId="49" fontId="33" fillId="0" borderId="40" xfId="30" applyNumberFormat="1" applyFont="1" applyBorder="1" applyAlignment="1" applyProtection="1">
      <alignment horizontal="left" vertical="center"/>
      <protection locked="0"/>
    </xf>
    <xf numFmtId="185" fontId="33" fillId="4" borderId="42" xfId="30" quotePrefix="1" applyNumberFormat="1" applyFont="1" applyFill="1" applyBorder="1" applyAlignment="1" applyProtection="1">
      <alignment horizontal="center" vertical="center"/>
      <protection locked="0"/>
    </xf>
    <xf numFmtId="184" fontId="33" fillId="4" borderId="20" xfId="30" quotePrefix="1" applyNumberFormat="1" applyFont="1" applyFill="1" applyBorder="1" applyAlignment="1" applyProtection="1">
      <alignment horizontal="center" vertical="center"/>
      <protection locked="0"/>
    </xf>
    <xf numFmtId="185" fontId="33" fillId="4" borderId="52" xfId="30" quotePrefix="1" applyNumberFormat="1" applyFont="1" applyFill="1" applyBorder="1" applyAlignment="1" applyProtection="1">
      <alignment horizontal="center" vertical="center"/>
      <protection locked="0"/>
    </xf>
    <xf numFmtId="187" fontId="33" fillId="4" borderId="42" xfId="30" quotePrefix="1" applyNumberFormat="1" applyFont="1" applyFill="1" applyBorder="1" applyAlignment="1" applyProtection="1">
      <alignment horizontal="center" vertical="center"/>
      <protection locked="0"/>
    </xf>
    <xf numFmtId="187" fontId="33" fillId="4" borderId="64" xfId="30" quotePrefix="1" applyNumberFormat="1" applyFont="1" applyFill="1" applyBorder="1" applyAlignment="1" applyProtection="1">
      <alignment horizontal="center" vertical="center"/>
      <protection locked="0"/>
    </xf>
    <xf numFmtId="184" fontId="33" fillId="4" borderId="18" xfId="30" quotePrefix="1" applyNumberFormat="1" applyFont="1" applyFill="1" applyBorder="1" applyAlignment="1" applyProtection="1">
      <alignment horizontal="center" vertical="center"/>
      <protection locked="0"/>
    </xf>
    <xf numFmtId="184" fontId="33" fillId="4" borderId="68" xfId="30" quotePrefix="1" applyNumberFormat="1" applyFont="1" applyFill="1" applyBorder="1" applyAlignment="1" applyProtection="1">
      <alignment horizontal="center" vertical="center"/>
      <protection locked="0"/>
    </xf>
    <xf numFmtId="188" fontId="33" fillId="4" borderId="65" xfId="30" quotePrefix="1" applyNumberFormat="1" applyFont="1" applyFill="1" applyBorder="1" applyAlignment="1" applyProtection="1">
      <alignment horizontal="center" vertical="center"/>
      <protection locked="0"/>
    </xf>
    <xf numFmtId="49" fontId="33" fillId="0" borderId="59" xfId="30" applyNumberFormat="1" applyFont="1" applyBorder="1" applyAlignment="1" applyProtection="1">
      <alignment horizontal="right" vertical="center"/>
      <protection locked="0"/>
    </xf>
    <xf numFmtId="49" fontId="33" fillId="4" borderId="51" xfId="30" applyNumberFormat="1" applyFont="1" applyFill="1" applyBorder="1" applyAlignment="1" applyProtection="1">
      <alignment horizontal="left" vertical="center"/>
      <protection locked="0"/>
    </xf>
    <xf numFmtId="49" fontId="33" fillId="4" borderId="49" xfId="30" applyNumberFormat="1" applyFont="1" applyFill="1" applyBorder="1" applyAlignment="1" applyProtection="1">
      <alignment horizontal="right" vertical="center"/>
      <protection locked="0"/>
    </xf>
    <xf numFmtId="184" fontId="33" fillId="4" borderId="77" xfId="30" quotePrefix="1" applyNumberFormat="1" applyFont="1" applyFill="1" applyBorder="1" applyAlignment="1" applyProtection="1">
      <alignment horizontal="center" vertical="center"/>
      <protection locked="0"/>
    </xf>
    <xf numFmtId="49" fontId="33" fillId="4" borderId="60" xfId="30" applyNumberFormat="1" applyFont="1" applyFill="1" applyBorder="1" applyAlignment="1" applyProtection="1">
      <alignment horizontal="right" vertical="center"/>
      <protection locked="0"/>
    </xf>
    <xf numFmtId="187" fontId="33" fillId="4" borderId="61" xfId="30" quotePrefix="1" applyNumberFormat="1" applyFont="1" applyFill="1" applyBorder="1" applyAlignment="1" applyProtection="1">
      <alignment horizontal="center" vertical="center"/>
      <protection locked="0"/>
    </xf>
    <xf numFmtId="188" fontId="33" fillId="4" borderId="28" xfId="30" quotePrefix="1" applyNumberFormat="1" applyFont="1" applyFill="1" applyBorder="1" applyAlignment="1" applyProtection="1">
      <alignment horizontal="center" vertical="center"/>
      <protection locked="0"/>
    </xf>
    <xf numFmtId="188" fontId="33" fillId="4" borderId="73" xfId="30" quotePrefix="1" applyNumberFormat="1" applyFont="1" applyFill="1" applyBorder="1" applyAlignment="1" applyProtection="1">
      <alignment horizontal="center" vertical="center"/>
      <protection locked="0"/>
    </xf>
    <xf numFmtId="187" fontId="33" fillId="0" borderId="78" xfId="30" quotePrefix="1" applyNumberFormat="1" applyFont="1" applyBorder="1" applyAlignment="1" applyProtection="1">
      <alignment horizontal="center" vertical="center"/>
      <protection locked="0"/>
    </xf>
    <xf numFmtId="187" fontId="33" fillId="0" borderId="7" xfId="30" quotePrefix="1" applyNumberFormat="1" applyFont="1" applyBorder="1" applyAlignment="1" applyProtection="1">
      <alignment horizontal="center" vertical="center"/>
      <protection locked="0"/>
    </xf>
    <xf numFmtId="187" fontId="33" fillId="0" borderId="55" xfId="30" quotePrefix="1" applyNumberFormat="1" applyFont="1" applyBorder="1" applyAlignment="1" applyProtection="1">
      <alignment horizontal="center" vertical="center"/>
      <protection locked="0"/>
    </xf>
    <xf numFmtId="187" fontId="33" fillId="0" borderId="52" xfId="30" quotePrefix="1" applyNumberFormat="1" applyFont="1" applyBorder="1" applyAlignment="1" applyProtection="1">
      <alignment horizontal="center" vertical="center"/>
      <protection locked="0"/>
    </xf>
    <xf numFmtId="187" fontId="33" fillId="0" borderId="42" xfId="30" quotePrefix="1" applyNumberFormat="1" applyFont="1" applyBorder="1" applyAlignment="1" applyProtection="1">
      <alignment horizontal="center" vertical="center"/>
      <protection locked="0"/>
    </xf>
    <xf numFmtId="187" fontId="33" fillId="0" borderId="61" xfId="30" quotePrefix="1" applyNumberFormat="1" applyFont="1" applyBorder="1" applyAlignment="1" applyProtection="1">
      <alignment horizontal="center" vertical="center"/>
      <protection locked="0"/>
    </xf>
    <xf numFmtId="187" fontId="33" fillId="4" borderId="35" xfId="30" quotePrefix="1" applyNumberFormat="1" applyFont="1" applyFill="1" applyBorder="1" applyAlignment="1" applyProtection="1">
      <alignment horizontal="center" vertical="center"/>
      <protection locked="0"/>
    </xf>
    <xf numFmtId="187" fontId="33" fillId="0" borderId="16" xfId="30" quotePrefix="1" applyNumberFormat="1" applyFont="1" applyBorder="1" applyAlignment="1" applyProtection="1">
      <alignment horizontal="center" vertical="center"/>
      <protection locked="0"/>
    </xf>
    <xf numFmtId="187" fontId="33" fillId="4" borderId="52" xfId="30" quotePrefix="1" applyNumberFormat="1" applyFont="1" applyFill="1" applyBorder="1" applyAlignment="1" applyProtection="1">
      <alignment horizontal="center" vertical="center"/>
      <protection locked="0"/>
    </xf>
    <xf numFmtId="188" fontId="33" fillId="0" borderId="36" xfId="30" quotePrefix="1" applyNumberFormat="1" applyFont="1" applyBorder="1" applyAlignment="1" applyProtection="1">
      <alignment horizontal="center" vertical="center"/>
      <protection locked="0"/>
    </xf>
    <xf numFmtId="188" fontId="33" fillId="0" borderId="33" xfId="30" quotePrefix="1" applyNumberFormat="1" applyFont="1" applyBorder="1" applyAlignment="1" applyProtection="1">
      <alignment horizontal="center" vertical="center"/>
      <protection locked="0"/>
    </xf>
    <xf numFmtId="188" fontId="33" fillId="0" borderId="23" xfId="30" quotePrefix="1" applyNumberFormat="1" applyFont="1" applyBorder="1" applyAlignment="1" applyProtection="1">
      <alignment horizontal="center" vertical="center"/>
      <protection locked="0"/>
    </xf>
    <xf numFmtId="188" fontId="33" fillId="0" borderId="18" xfId="30" quotePrefix="1" applyNumberFormat="1" applyFont="1" applyBorder="1" applyAlignment="1" applyProtection="1">
      <alignment horizontal="center" vertical="center"/>
      <protection locked="0"/>
    </xf>
    <xf numFmtId="188" fontId="33" fillId="0" borderId="20" xfId="30" quotePrefix="1" applyNumberFormat="1" applyFont="1" applyBorder="1" applyAlignment="1" applyProtection="1">
      <alignment horizontal="center" vertical="center"/>
      <protection locked="0"/>
    </xf>
    <xf numFmtId="188" fontId="33" fillId="0" borderId="28" xfId="30" quotePrefix="1" applyNumberFormat="1" applyFont="1" applyBorder="1" applyAlignment="1" applyProtection="1">
      <alignment horizontal="center" vertical="center"/>
      <protection locked="0"/>
    </xf>
    <xf numFmtId="188" fontId="33" fillId="4" borderId="18" xfId="30" quotePrefix="1" applyNumberFormat="1" applyFont="1" applyFill="1" applyBorder="1" applyAlignment="1" applyProtection="1">
      <alignment horizontal="center" vertical="center"/>
      <protection locked="0"/>
    </xf>
    <xf numFmtId="188" fontId="33" fillId="4" borderId="20" xfId="30" quotePrefix="1" applyNumberFormat="1" applyFont="1" applyFill="1" applyBorder="1" applyAlignment="1" applyProtection="1">
      <alignment horizontal="center" vertical="center"/>
      <protection locked="0"/>
    </xf>
    <xf numFmtId="188" fontId="33" fillId="4" borderId="36" xfId="30" quotePrefix="1" applyNumberFormat="1" applyFont="1" applyFill="1" applyBorder="1" applyAlignment="1" applyProtection="1">
      <alignment horizontal="center" vertical="center"/>
      <protection locked="0"/>
    </xf>
    <xf numFmtId="188" fontId="33" fillId="0" borderId="68" xfId="30" quotePrefix="1" applyNumberFormat="1" applyFont="1" applyBorder="1" applyAlignment="1" applyProtection="1">
      <alignment horizontal="center" vertical="center"/>
      <protection locked="0"/>
    </xf>
    <xf numFmtId="188" fontId="33" fillId="4" borderId="68" xfId="30" quotePrefix="1" applyNumberFormat="1" applyFont="1" applyFill="1" applyBorder="1" applyAlignment="1" applyProtection="1">
      <alignment horizontal="center" vertical="center"/>
      <protection locked="0"/>
    </xf>
    <xf numFmtId="188" fontId="33" fillId="0" borderId="73" xfId="30" quotePrefix="1" applyNumberFormat="1" applyFont="1" applyBorder="1" applyAlignment="1" applyProtection="1">
      <alignment horizontal="center" vertical="center"/>
      <protection locked="0"/>
    </xf>
    <xf numFmtId="188" fontId="33" fillId="4" borderId="72" xfId="30" quotePrefix="1" applyNumberFormat="1" applyFont="1" applyFill="1" applyBorder="1" applyAlignment="1" applyProtection="1">
      <alignment horizontal="center" vertical="center"/>
      <protection locked="0"/>
    </xf>
    <xf numFmtId="49" fontId="33" fillId="0" borderId="0" xfId="30" applyNumberFormat="1" applyFont="1" applyBorder="1" applyAlignment="1" applyProtection="1">
      <alignment horizontal="center" vertical="center"/>
      <protection locked="0"/>
    </xf>
    <xf numFmtId="49" fontId="33" fillId="0" borderId="2" xfId="30" applyNumberFormat="1" applyFont="1" applyBorder="1" applyAlignment="1" applyProtection="1">
      <alignment horizontal="center" vertical="center"/>
      <protection locked="0"/>
    </xf>
    <xf numFmtId="49" fontId="33" fillId="0" borderId="79" xfId="30" applyNumberFormat="1" applyFont="1" applyBorder="1" applyAlignment="1" applyProtection="1">
      <alignment horizontal="center" vertical="center"/>
      <protection locked="0"/>
    </xf>
    <xf numFmtId="49" fontId="33" fillId="0" borderId="80" xfId="30" applyNumberFormat="1" applyFont="1" applyBorder="1" applyAlignment="1" applyProtection="1">
      <alignment horizontal="center" vertical="center"/>
      <protection locked="0"/>
    </xf>
    <xf numFmtId="49" fontId="33" fillId="0" borderId="81" xfId="30" applyNumberFormat="1" applyFont="1" applyBorder="1" applyAlignment="1" applyProtection="1">
      <alignment horizontal="center" vertical="center"/>
      <protection locked="0"/>
    </xf>
    <xf numFmtId="49" fontId="33" fillId="0" borderId="82" xfId="30" applyNumberFormat="1" applyFont="1" applyBorder="1" applyAlignment="1" applyProtection="1">
      <alignment horizontal="center" vertical="center"/>
      <protection locked="0"/>
    </xf>
    <xf numFmtId="0" fontId="20" fillId="0" borderId="5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9" fillId="2" borderId="15" xfId="1" applyNumberFormat="1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177" fontId="6" fillId="2" borderId="22" xfId="1" applyNumberFormat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2" fillId="2" borderId="17" xfId="1" applyNumberFormat="1" applyFont="1" applyFill="1" applyBorder="1" applyAlignment="1">
      <alignment horizontal="center" vertical="center"/>
    </xf>
    <xf numFmtId="0" fontId="20" fillId="0" borderId="11" xfId="1" applyFont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179" fontId="6" fillId="0" borderId="0" xfId="1" applyNumberFormat="1" applyFont="1" applyFill="1" applyBorder="1" applyAlignment="1">
      <alignment horizontal="center" vertical="center"/>
    </xf>
    <xf numFmtId="0" fontId="12" fillId="2" borderId="16" xfId="1" applyNumberFormat="1" applyFont="1" applyFill="1" applyBorder="1" applyAlignment="1">
      <alignment horizontal="center" vertical="center" wrapText="1"/>
    </xf>
    <xf numFmtId="0" fontId="12" fillId="2" borderId="19" xfId="1" applyNumberFormat="1" applyFont="1" applyFill="1" applyBorder="1" applyAlignment="1">
      <alignment horizontal="center" vertical="center" wrapText="1"/>
    </xf>
    <xf numFmtId="0" fontId="12" fillId="2" borderId="21" xfId="1" applyNumberFormat="1" applyFont="1" applyFill="1" applyBorder="1" applyAlignment="1">
      <alignment horizontal="center" vertical="center" wrapText="1"/>
    </xf>
    <xf numFmtId="0" fontId="12" fillId="2" borderId="15" xfId="1" applyNumberFormat="1" applyFont="1" applyFill="1" applyBorder="1" applyAlignment="1">
      <alignment horizontal="center" vertical="center"/>
    </xf>
    <xf numFmtId="0" fontId="12" fillId="2" borderId="22" xfId="1" applyNumberFormat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178" fontId="6" fillId="2" borderId="22" xfId="1" applyNumberFormat="1" applyFont="1" applyFill="1" applyBorder="1" applyAlignment="1">
      <alignment horizontal="center" vertical="center"/>
    </xf>
    <xf numFmtId="177" fontId="6" fillId="2" borderId="23" xfId="1" applyNumberFormat="1" applyFont="1" applyFill="1" applyBorder="1" applyAlignment="1">
      <alignment horizontal="center" vertical="center"/>
    </xf>
  </cellXfs>
  <cellStyles count="32">
    <cellStyle name="Comma0" xfId="8" xr:uid="{00000000-0005-0000-0000-000000000000}"/>
    <cellStyle name="Currency0" xfId="9" xr:uid="{00000000-0005-0000-0000-000001000000}"/>
    <cellStyle name="Date" xfId="10" xr:uid="{00000000-0005-0000-0000-000002000000}"/>
    <cellStyle name="Fixed" xfId="11" xr:uid="{00000000-0005-0000-0000-000003000000}"/>
    <cellStyle name="Followed Hyperlink" xfId="12" xr:uid="{00000000-0005-0000-0000-000004000000}"/>
    <cellStyle name="Heading 1" xfId="13" xr:uid="{00000000-0005-0000-0000-000005000000}"/>
    <cellStyle name="Heading 2" xfId="14" xr:uid="{00000000-0005-0000-0000-000006000000}"/>
    <cellStyle name="Hyperlink" xfId="15" xr:uid="{00000000-0005-0000-0000-000007000000}"/>
    <cellStyle name="Normal - Style1" xfId="16" xr:uid="{00000000-0005-0000-0000-000008000000}"/>
    <cellStyle name="Total" xfId="17" xr:uid="{00000000-0005-0000-0000-000009000000}"/>
    <cellStyle name="一般_MONTHLY SCHEDULE" xfId="18" xr:uid="{00000000-0005-0000-0000-00000A000000}"/>
    <cellStyle name="똿뗦먛귟 [0.00]_PRODUCT DETAIL Q1" xfId="19" xr:uid="{00000000-0005-0000-0000-00000B000000}"/>
    <cellStyle name="똿뗦먛귟_PRODUCT DETAIL Q1" xfId="20" xr:uid="{00000000-0005-0000-0000-00000C000000}"/>
    <cellStyle name="標準" xfId="0" builtinId="0"/>
    <cellStyle name="標準 10" xfId="3" xr:uid="{00000000-0005-0000-0000-00000E000000}"/>
    <cellStyle name="標準 2" xfId="1" xr:uid="{00000000-0005-0000-0000-00000F000000}"/>
    <cellStyle name="標準 2 2" xfId="5" xr:uid="{00000000-0005-0000-0000-000010000000}"/>
    <cellStyle name="標準 29" xfId="31" xr:uid="{98EACF43-7115-4635-AA73-B8B9F98BBCDB}"/>
    <cellStyle name="標準 3" xfId="4" xr:uid="{00000000-0005-0000-0000-000011000000}"/>
    <cellStyle name="標準 4" xfId="6" xr:uid="{00000000-0005-0000-0000-000012000000}"/>
    <cellStyle name="標準 5" xfId="7" xr:uid="{00000000-0005-0000-0000-000013000000}"/>
    <cellStyle name="標準_HKG.MAR  " xfId="30" xr:uid="{7397D9EC-6C9E-45DE-ADBB-18F6BF57B5AF}"/>
    <cellStyle name="標準_Sheet1" xfId="2" xr:uid="{00000000-0005-0000-0000-000014000000}"/>
    <cellStyle name="믅됞 [0.00]_PRODUCT DETAIL Q1" xfId="21" xr:uid="{00000000-0005-0000-0000-000015000000}"/>
    <cellStyle name="믅됞_PRODUCT DETAIL Q1" xfId="22" xr:uid="{00000000-0005-0000-0000-000016000000}"/>
    <cellStyle name="백분율_HOBONG" xfId="23" xr:uid="{00000000-0005-0000-0000-000017000000}"/>
    <cellStyle name="뷭?_BOOKSHIP" xfId="24" xr:uid="{00000000-0005-0000-0000-000018000000}"/>
    <cellStyle name="콤마 [0]_1202" xfId="25" xr:uid="{00000000-0005-0000-0000-000019000000}"/>
    <cellStyle name="콤마_1202" xfId="26" xr:uid="{00000000-0005-0000-0000-00001A000000}"/>
    <cellStyle name="통화 [0]_1202" xfId="27" xr:uid="{00000000-0005-0000-0000-00001B000000}"/>
    <cellStyle name="통화_1202" xfId="28" xr:uid="{00000000-0005-0000-0000-00001C000000}"/>
    <cellStyle name="표준_(정보부문)월별인원계획" xfId="29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1665434</xdr:colOff>
      <xdr:row>2</xdr:row>
      <xdr:rowOff>766202</xdr:rowOff>
    </xdr:from>
    <xdr:ext cx="3413123" cy="300613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34984" y="2537852"/>
          <a:ext cx="3413123" cy="30061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18097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18097"/>
        </a:xfrm>
        <a:prstGeom prst="rect">
          <a:avLst/>
        </a:prstGeom>
      </xdr:spPr>
    </xdr:pic>
    <xdr:clientData/>
  </xdr:oneCellAnchor>
  <xdr:twoCellAnchor>
    <xdr:from>
      <xdr:col>0</xdr:col>
      <xdr:colOff>23812</xdr:colOff>
      <xdr:row>1</xdr:row>
      <xdr:rowOff>119063</xdr:rowOff>
    </xdr:from>
    <xdr:to>
      <xdr:col>4</xdr:col>
      <xdr:colOff>690562</xdr:colOff>
      <xdr:row>2</xdr:row>
      <xdr:rowOff>82900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3812" y="1047751"/>
          <a:ext cx="8334375" cy="559149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16</xdr:col>
      <xdr:colOff>568592</xdr:colOff>
      <xdr:row>3</xdr:row>
      <xdr:rowOff>103844</xdr:rowOff>
    </xdr:from>
    <xdr:ext cx="3238500" cy="142875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0523467" y="2223157"/>
          <a:ext cx="3238500" cy="14287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456974</xdr:colOff>
      <xdr:row>19</xdr:row>
      <xdr:rowOff>328613</xdr:rowOff>
    </xdr:from>
    <xdr:to>
      <xdr:col>20</xdr:col>
      <xdr:colOff>1547811</xdr:colOff>
      <xdr:row>37</xdr:row>
      <xdr:rowOff>339004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411849" y="9734551"/>
          <a:ext cx="7782150" cy="901151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16</xdr:col>
      <xdr:colOff>1101869</xdr:colOff>
      <xdr:row>11</xdr:row>
      <xdr:rowOff>371909</xdr:rowOff>
    </xdr:from>
    <xdr:to>
      <xdr:col>20</xdr:col>
      <xdr:colOff>1111827</xdr:colOff>
      <xdr:row>18</xdr:row>
      <xdr:rowOff>142874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1056744" y="5586847"/>
          <a:ext cx="6701271" cy="3438090"/>
          <a:chOff x="8572497" y="12311055"/>
          <a:chExt cx="10025064" cy="4067985"/>
        </a:xfrm>
      </xdr:grpSpPr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8572497" y="12311055"/>
            <a:ext cx="10025064" cy="321469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9577593" y="13087341"/>
            <a:ext cx="8503753" cy="32916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20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AI38"/>
  <sheetViews>
    <sheetView tabSelected="1" view="pageBreakPreview" zoomScale="40" zoomScaleNormal="40" zoomScaleSheetLayoutView="40" zoomScalePageLayoutView="40" workbookViewId="0">
      <selection activeCell="A13" sqref="A13:P27"/>
    </sheetView>
  </sheetViews>
  <sheetFormatPr defaultRowHeight="13.5"/>
  <cols>
    <col min="1" max="1" width="51.875" customWidth="1"/>
    <col min="2" max="2" width="22" customWidth="1"/>
    <col min="3" max="3" width="19.125" customWidth="1"/>
    <col min="4" max="4" width="7.75" customWidth="1"/>
    <col min="5" max="5" width="19.125" customWidth="1"/>
    <col min="6" max="6" width="7.75" customWidth="1"/>
    <col min="7" max="7" width="19.125" customWidth="1"/>
    <col min="8" max="8" width="7.75" customWidth="1"/>
    <col min="9" max="9" width="19.125" customWidth="1"/>
    <col min="10" max="10" width="7.75" customWidth="1"/>
    <col min="11" max="11" width="19.125" customWidth="1"/>
    <col min="12" max="12" width="7.75" customWidth="1"/>
    <col min="13" max="13" width="19.125" customWidth="1"/>
    <col min="14" max="14" width="7.75" customWidth="1"/>
    <col min="15" max="15" width="19.125" customWidth="1"/>
    <col min="16" max="16" width="7.75" customWidth="1"/>
    <col min="17" max="17" width="16.5" customWidth="1"/>
    <col min="18" max="19" width="23.25" customWidth="1"/>
    <col min="20" max="20" width="25" customWidth="1"/>
    <col min="21" max="21" width="23.25" customWidth="1"/>
    <col min="22" max="22" width="17" hidden="1" customWidth="1"/>
    <col min="23" max="23" width="18.125" hidden="1" customWidth="1"/>
    <col min="24" max="24" width="14.75" hidden="1" customWidth="1"/>
    <col min="25" max="25" width="9.25" hidden="1" customWidth="1"/>
    <col min="26" max="26" width="26.875" hidden="1" customWidth="1"/>
    <col min="27" max="27" width="8.125" hidden="1" customWidth="1"/>
    <col min="28" max="28" width="15.875" hidden="1" customWidth="1"/>
    <col min="29" max="35" width="9" hidden="1" customWidth="1"/>
    <col min="36" max="36" width="9" customWidth="1"/>
  </cols>
  <sheetData>
    <row r="1" spans="1:35" s="1" customFormat="1" ht="72.75" customHeight="1">
      <c r="A1" s="24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77" t="s">
        <v>14</v>
      </c>
      <c r="R1" s="177"/>
      <c r="S1" s="177"/>
      <c r="T1" s="177"/>
      <c r="U1" s="177"/>
      <c r="W1" s="2"/>
      <c r="X1" s="14"/>
      <c r="Y1" s="14"/>
      <c r="Z1" s="14"/>
    </row>
    <row r="2" spans="1:35" s="9" customFormat="1" ht="46.5" customHeight="1">
      <c r="A2" s="179"/>
      <c r="B2" s="179"/>
      <c r="C2" s="179"/>
      <c r="D2" s="179"/>
      <c r="E2" s="179"/>
      <c r="F2" s="11"/>
      <c r="G2" s="11"/>
      <c r="H2" s="11"/>
      <c r="I2" s="17"/>
      <c r="J2" s="17"/>
      <c r="Q2" s="13"/>
      <c r="R2" s="11"/>
      <c r="W2" s="10"/>
    </row>
    <row r="3" spans="1:35" s="9" customFormat="1" ht="47.25" customHeight="1">
      <c r="A3" s="12" t="s">
        <v>25</v>
      </c>
      <c r="B3" s="11"/>
      <c r="C3" s="17"/>
      <c r="D3" s="17"/>
      <c r="E3" s="11"/>
      <c r="F3" s="11"/>
      <c r="G3" s="11"/>
      <c r="H3" s="11"/>
      <c r="I3" s="17"/>
      <c r="J3" s="17"/>
      <c r="K3" s="27"/>
      <c r="L3" s="28"/>
      <c r="M3" s="28"/>
      <c r="N3" s="28"/>
      <c r="O3" s="180"/>
      <c r="P3" s="180"/>
      <c r="S3" s="16" t="s">
        <v>13</v>
      </c>
      <c r="T3" s="25">
        <v>46190</v>
      </c>
      <c r="U3" s="26" t="s">
        <v>28</v>
      </c>
      <c r="W3" s="10"/>
    </row>
    <row r="4" spans="1:35" s="7" customFormat="1" ht="37.5" customHeight="1">
      <c r="A4" s="181" t="s">
        <v>12</v>
      </c>
      <c r="B4" s="174" t="s">
        <v>11</v>
      </c>
      <c r="C4" s="174" t="s">
        <v>10</v>
      </c>
      <c r="D4" s="174"/>
      <c r="E4" s="174"/>
      <c r="F4" s="174"/>
      <c r="G4" s="174" t="s">
        <v>9</v>
      </c>
      <c r="H4" s="174"/>
      <c r="I4" s="174"/>
      <c r="J4" s="174"/>
      <c r="K4" s="174" t="s">
        <v>8</v>
      </c>
      <c r="L4" s="174"/>
      <c r="M4" s="174"/>
      <c r="N4" s="174"/>
      <c r="O4" s="186" t="s">
        <v>7</v>
      </c>
      <c r="P4" s="187"/>
      <c r="R4" s="178"/>
      <c r="S4" s="178"/>
    </row>
    <row r="5" spans="1:35" s="7" customFormat="1" ht="37.5" customHeight="1">
      <c r="A5" s="182"/>
      <c r="B5" s="184"/>
      <c r="C5" s="162" t="s">
        <v>6</v>
      </c>
      <c r="D5" s="162"/>
      <c r="E5" s="162" t="s">
        <v>23</v>
      </c>
      <c r="F5" s="162"/>
      <c r="G5" s="173" t="s">
        <v>6</v>
      </c>
      <c r="H5" s="173"/>
      <c r="I5" s="162" t="s">
        <v>23</v>
      </c>
      <c r="J5" s="162"/>
      <c r="K5" s="173" t="s">
        <v>5</v>
      </c>
      <c r="L5" s="173"/>
      <c r="M5" s="162" t="s">
        <v>23</v>
      </c>
      <c r="N5" s="162"/>
      <c r="O5" s="173" t="s">
        <v>4</v>
      </c>
      <c r="P5" s="176"/>
      <c r="R5" s="178"/>
      <c r="S5" s="178"/>
    </row>
    <row r="6" spans="1:35" s="7" customFormat="1" ht="13.5" customHeight="1">
      <c r="A6" s="182"/>
      <c r="B6" s="184"/>
      <c r="C6" s="162"/>
      <c r="D6" s="162"/>
      <c r="E6" s="162"/>
      <c r="F6" s="162"/>
      <c r="G6" s="173"/>
      <c r="H6" s="173"/>
      <c r="I6" s="162"/>
      <c r="J6" s="162"/>
      <c r="K6" s="173"/>
      <c r="L6" s="173"/>
      <c r="M6" s="162"/>
      <c r="N6" s="162"/>
      <c r="O6" s="173"/>
      <c r="P6" s="176"/>
      <c r="R6" s="178"/>
      <c r="S6" s="178"/>
    </row>
    <row r="7" spans="1:35" s="7" customFormat="1" ht="3" hidden="1" customHeight="1">
      <c r="A7" s="182"/>
      <c r="B7" s="184"/>
      <c r="C7" s="162"/>
      <c r="D7" s="162"/>
      <c r="E7" s="162"/>
      <c r="F7" s="162"/>
      <c r="G7" s="173"/>
      <c r="H7" s="173"/>
      <c r="I7" s="162"/>
      <c r="J7" s="162"/>
      <c r="K7" s="173"/>
      <c r="L7" s="173"/>
      <c r="M7" s="162"/>
      <c r="N7" s="162"/>
      <c r="O7" s="173"/>
      <c r="P7" s="176"/>
      <c r="R7" s="8"/>
      <c r="S7" s="8"/>
    </row>
    <row r="8" spans="1:35" s="7" customFormat="1" ht="31.5" customHeight="1">
      <c r="A8" s="183"/>
      <c r="B8" s="185"/>
      <c r="C8" s="31"/>
      <c r="D8" s="31"/>
      <c r="E8" s="31"/>
      <c r="F8" s="31"/>
      <c r="G8" s="188"/>
      <c r="H8" s="188"/>
      <c r="I8" s="172"/>
      <c r="J8" s="172"/>
      <c r="K8" s="172" t="s">
        <v>3</v>
      </c>
      <c r="L8" s="172"/>
      <c r="M8" s="172" t="s">
        <v>3</v>
      </c>
      <c r="N8" s="172"/>
      <c r="O8" s="172" t="s">
        <v>29</v>
      </c>
      <c r="P8" s="189"/>
      <c r="R8" s="178"/>
      <c r="S8" s="178"/>
      <c r="AG8" s="47" t="s">
        <v>35</v>
      </c>
      <c r="AH8" s="47"/>
      <c r="AI8" s="47" t="s">
        <v>36</v>
      </c>
    </row>
    <row r="9" spans="1:35" s="1" customFormat="1" ht="40.5" customHeight="1">
      <c r="A9" s="32" t="str">
        <f>IF(AND(D9="水",F9="水"),AI9,"★"&amp;AI9)</f>
        <v>※GLORY SHENGDONG</v>
      </c>
      <c r="B9" s="48" t="str">
        <f t="shared" ref="B9:B18" si="0">W9</f>
        <v>2625W</v>
      </c>
      <c r="C9" s="34" t="str">
        <f t="shared" ref="C9:C27" si="1">X9</f>
        <v>6/17</v>
      </c>
      <c r="D9" s="33" t="str">
        <f t="shared" ref="D9:D15" si="2">TEXT(C9,"aaa")</f>
        <v>水</v>
      </c>
      <c r="E9" s="34" t="str">
        <f t="shared" ref="E9:E27" si="3">Y9</f>
        <v>6/17</v>
      </c>
      <c r="F9" s="33" t="str">
        <f t="shared" ref="F9:F15" si="4">TEXT(E9,"aaa")</f>
        <v>水</v>
      </c>
      <c r="G9" s="34">
        <f t="shared" ref="G9:G15" si="5">K9-1</f>
        <v>46191</v>
      </c>
      <c r="H9" s="33" t="str">
        <f t="shared" ref="H9:H15" si="6">TEXT(G9,"aaa")</f>
        <v>木</v>
      </c>
      <c r="I9" s="34" t="str">
        <f t="shared" ref="I9:I15" si="7">M9</f>
        <v>6/19</v>
      </c>
      <c r="J9" s="33" t="str">
        <f t="shared" ref="J9:J15" si="8">TEXT(I9,"aaa")</f>
        <v>金</v>
      </c>
      <c r="K9" s="34" t="str">
        <f t="shared" ref="K9:K15" si="9">M9</f>
        <v>6/19</v>
      </c>
      <c r="L9" s="33" t="str">
        <f t="shared" ref="L9:L15" si="10">TEXT(K9,"aaa")</f>
        <v>金</v>
      </c>
      <c r="M9" s="34" t="str">
        <f t="shared" ref="M9:M27" si="11">Z9</f>
        <v>6/19</v>
      </c>
      <c r="N9" s="33" t="str">
        <f t="shared" ref="N9:N15" si="12">TEXT(M9,"aaa")</f>
        <v>金</v>
      </c>
      <c r="O9" s="34" t="str">
        <f t="shared" ref="O9:O27" si="13">AB9</f>
        <v>6/21</v>
      </c>
      <c r="P9" s="35" t="str">
        <f t="shared" ref="P9:P15" si="14">TEXT(O9,"aaa")</f>
        <v>日</v>
      </c>
      <c r="Q9" s="40"/>
      <c r="V9" s="80" t="s">
        <v>33</v>
      </c>
      <c r="W9" s="64" t="s">
        <v>37</v>
      </c>
      <c r="X9" s="74" t="s">
        <v>47</v>
      </c>
      <c r="Y9" s="76" t="s">
        <v>47</v>
      </c>
      <c r="Z9" s="74" t="s">
        <v>48</v>
      </c>
      <c r="AA9" s="76"/>
      <c r="AB9" s="65" t="s">
        <v>49</v>
      </c>
      <c r="AC9" s="66"/>
      <c r="AD9" s="157"/>
      <c r="AE9" s="157"/>
      <c r="AF9" s="157"/>
      <c r="AG9" s="52" t="s">
        <v>30</v>
      </c>
      <c r="AI9" s="46" t="str">
        <f t="shared" ref="AI9:AI15" si="15">IF(V9=AG9,V9,"※"&amp;V9)</f>
        <v>※GLORY SHENGDONG</v>
      </c>
    </row>
    <row r="10" spans="1:35" s="1" customFormat="1" ht="40.5" customHeight="1">
      <c r="A10" s="32" t="str">
        <f>IF(AND(D10="金",F10="金"),AI10,"★"&amp;AI10)</f>
        <v>SHUN DA</v>
      </c>
      <c r="B10" s="48" t="str">
        <f t="shared" si="0"/>
        <v>2625W</v>
      </c>
      <c r="C10" s="34" t="str">
        <f t="shared" si="1"/>
        <v>6/19</v>
      </c>
      <c r="D10" s="33" t="str">
        <f t="shared" si="2"/>
        <v>金</v>
      </c>
      <c r="E10" s="34" t="str">
        <f t="shared" si="3"/>
        <v>6/19</v>
      </c>
      <c r="F10" s="33" t="str">
        <f t="shared" si="4"/>
        <v>金</v>
      </c>
      <c r="G10" s="34">
        <f t="shared" si="5"/>
        <v>46195</v>
      </c>
      <c r="H10" s="33" t="str">
        <f t="shared" si="6"/>
        <v>月</v>
      </c>
      <c r="I10" s="34" t="str">
        <f t="shared" si="7"/>
        <v>6/23</v>
      </c>
      <c r="J10" s="33" t="str">
        <f t="shared" si="8"/>
        <v>火</v>
      </c>
      <c r="K10" s="34" t="str">
        <f t="shared" si="9"/>
        <v>6/23</v>
      </c>
      <c r="L10" s="33" t="str">
        <f t="shared" si="10"/>
        <v>火</v>
      </c>
      <c r="M10" s="34" t="str">
        <f t="shared" si="11"/>
        <v>6/23</v>
      </c>
      <c r="N10" s="33" t="str">
        <f t="shared" si="12"/>
        <v>火</v>
      </c>
      <c r="O10" s="34" t="str">
        <f t="shared" si="13"/>
        <v>6/25</v>
      </c>
      <c r="P10" s="35" t="str">
        <f t="shared" si="14"/>
        <v>木</v>
      </c>
      <c r="Q10" s="40"/>
      <c r="V10" s="69" t="s">
        <v>31</v>
      </c>
      <c r="W10" s="63" t="s">
        <v>37</v>
      </c>
      <c r="X10" s="72" t="s">
        <v>48</v>
      </c>
      <c r="Y10" s="77" t="s">
        <v>48</v>
      </c>
      <c r="Z10" s="75" t="s">
        <v>50</v>
      </c>
      <c r="AA10" s="78"/>
      <c r="AB10" s="58" t="s">
        <v>51</v>
      </c>
      <c r="AC10" s="59"/>
      <c r="AD10" s="156"/>
      <c r="AE10" s="156"/>
      <c r="AF10" s="156"/>
      <c r="AG10" s="55" t="s">
        <v>31</v>
      </c>
      <c r="AI10" s="46" t="str">
        <f t="shared" si="15"/>
        <v>SHUN DA</v>
      </c>
    </row>
    <row r="11" spans="1:35" s="1" customFormat="1" ht="40.5" customHeight="1">
      <c r="A11" s="32" t="str">
        <f>IF(AND(D11="月",F11="月"),AI11,"★"&amp;AI11)</f>
        <v>※MILD SONATA</v>
      </c>
      <c r="B11" s="48" t="str">
        <f t="shared" si="0"/>
        <v>2625W</v>
      </c>
      <c r="C11" s="34" t="str">
        <f t="shared" si="1"/>
        <v>6/22</v>
      </c>
      <c r="D11" s="33" t="str">
        <f t="shared" si="2"/>
        <v>月</v>
      </c>
      <c r="E11" s="34" t="str">
        <f t="shared" si="3"/>
        <v>6/22</v>
      </c>
      <c r="F11" s="33" t="str">
        <f t="shared" si="4"/>
        <v>月</v>
      </c>
      <c r="G11" s="34">
        <f t="shared" si="5"/>
        <v>46196</v>
      </c>
      <c r="H11" s="33" t="str">
        <f t="shared" si="6"/>
        <v>火</v>
      </c>
      <c r="I11" s="34" t="str">
        <f t="shared" si="7"/>
        <v>6/24</v>
      </c>
      <c r="J11" s="33" t="str">
        <f t="shared" si="8"/>
        <v>水</v>
      </c>
      <c r="K11" s="34" t="str">
        <f t="shared" si="9"/>
        <v>6/24</v>
      </c>
      <c r="L11" s="33" t="str">
        <f t="shared" si="10"/>
        <v>水</v>
      </c>
      <c r="M11" s="34" t="str">
        <f t="shared" si="11"/>
        <v>6/24</v>
      </c>
      <c r="N11" s="33" t="str">
        <f t="shared" si="12"/>
        <v>水</v>
      </c>
      <c r="O11" s="34" t="str">
        <f t="shared" si="13"/>
        <v>6/27</v>
      </c>
      <c r="P11" s="35" t="str">
        <f t="shared" si="14"/>
        <v>土</v>
      </c>
      <c r="Q11" s="40"/>
      <c r="V11" s="81" t="s">
        <v>32</v>
      </c>
      <c r="W11" s="60" t="s">
        <v>37</v>
      </c>
      <c r="X11" s="73" t="s">
        <v>52</v>
      </c>
      <c r="Y11" s="71" t="s">
        <v>52</v>
      </c>
      <c r="Z11" s="70" t="s">
        <v>53</v>
      </c>
      <c r="AA11" s="71"/>
      <c r="AB11" s="61" t="s">
        <v>54</v>
      </c>
      <c r="AC11" s="62"/>
      <c r="AD11" s="154"/>
      <c r="AE11" s="154"/>
      <c r="AF11" s="154"/>
      <c r="AG11" s="51" t="s">
        <v>34</v>
      </c>
      <c r="AI11" s="46" t="str">
        <f t="shared" si="15"/>
        <v>※MILD SONATA</v>
      </c>
    </row>
    <row r="12" spans="1:35" s="1" customFormat="1" ht="40.5" customHeight="1">
      <c r="A12" s="32" t="str">
        <f>IF(AND(D12="水",F12="水"),AI12,"★"&amp;AI12)</f>
        <v>※GLORY SHENGDONG</v>
      </c>
      <c r="B12" s="48" t="str">
        <f t="shared" si="0"/>
        <v>2626W</v>
      </c>
      <c r="C12" s="34" t="str">
        <f t="shared" si="1"/>
        <v>6/24</v>
      </c>
      <c r="D12" s="33" t="str">
        <f t="shared" si="2"/>
        <v>水</v>
      </c>
      <c r="E12" s="34" t="str">
        <f t="shared" si="3"/>
        <v>6/24</v>
      </c>
      <c r="F12" s="33" t="str">
        <f t="shared" si="4"/>
        <v>水</v>
      </c>
      <c r="G12" s="34">
        <f t="shared" si="5"/>
        <v>46198</v>
      </c>
      <c r="H12" s="33" t="str">
        <f t="shared" si="6"/>
        <v>木</v>
      </c>
      <c r="I12" s="34" t="str">
        <f t="shared" si="7"/>
        <v>6/26</v>
      </c>
      <c r="J12" s="33" t="str">
        <f t="shared" si="8"/>
        <v>金</v>
      </c>
      <c r="K12" s="34" t="str">
        <f t="shared" si="9"/>
        <v>6/26</v>
      </c>
      <c r="L12" s="33" t="str">
        <f t="shared" si="10"/>
        <v>金</v>
      </c>
      <c r="M12" s="34" t="str">
        <f t="shared" si="11"/>
        <v>6/26</v>
      </c>
      <c r="N12" s="33" t="str">
        <f t="shared" si="12"/>
        <v>金</v>
      </c>
      <c r="O12" s="34" t="str">
        <f t="shared" si="13"/>
        <v>6/28</v>
      </c>
      <c r="P12" s="35" t="str">
        <f t="shared" si="14"/>
        <v>日</v>
      </c>
      <c r="Q12" s="40"/>
      <c r="V12" s="80" t="s">
        <v>33</v>
      </c>
      <c r="W12" s="64" t="s">
        <v>38</v>
      </c>
      <c r="X12" s="74" t="s">
        <v>53</v>
      </c>
      <c r="Y12" s="76" t="s">
        <v>53</v>
      </c>
      <c r="Z12" s="74" t="s">
        <v>55</v>
      </c>
      <c r="AA12" s="79"/>
      <c r="AB12" s="67" t="s">
        <v>56</v>
      </c>
      <c r="AC12" s="68"/>
      <c r="AD12" s="158"/>
      <c r="AE12" s="158"/>
      <c r="AF12" s="158"/>
      <c r="AG12" s="52" t="s">
        <v>30</v>
      </c>
      <c r="AI12" s="46" t="str">
        <f t="shared" si="15"/>
        <v>※GLORY SHENGDONG</v>
      </c>
    </row>
    <row r="13" spans="1:35" s="1" customFormat="1" ht="40.5" customHeight="1">
      <c r="A13" s="32" t="str">
        <f>IF(AND(D13="金",F13="金"),AI13,"★"&amp;AI13)</f>
        <v>※AN DA</v>
      </c>
      <c r="B13" s="48" t="str">
        <f t="shared" si="0"/>
        <v>2626W</v>
      </c>
      <c r="C13" s="34" t="str">
        <f t="shared" si="1"/>
        <v>6/26</v>
      </c>
      <c r="D13" s="33" t="str">
        <f t="shared" si="2"/>
        <v>金</v>
      </c>
      <c r="E13" s="34" t="str">
        <f t="shared" si="3"/>
        <v>6/26</v>
      </c>
      <c r="F13" s="33" t="str">
        <f t="shared" si="4"/>
        <v>金</v>
      </c>
      <c r="G13" s="34">
        <f t="shared" si="5"/>
        <v>46202</v>
      </c>
      <c r="H13" s="33" t="str">
        <f t="shared" si="6"/>
        <v>月</v>
      </c>
      <c r="I13" s="34" t="str">
        <f t="shared" si="7"/>
        <v>6/30</v>
      </c>
      <c r="J13" s="33" t="str">
        <f t="shared" si="8"/>
        <v>火</v>
      </c>
      <c r="K13" s="34" t="str">
        <f t="shared" si="9"/>
        <v>6/30</v>
      </c>
      <c r="L13" s="33" t="str">
        <f t="shared" si="10"/>
        <v>火</v>
      </c>
      <c r="M13" s="34" t="str">
        <f t="shared" si="11"/>
        <v>6/30</v>
      </c>
      <c r="N13" s="33" t="str">
        <f t="shared" si="12"/>
        <v>火</v>
      </c>
      <c r="O13" s="34" t="str">
        <f t="shared" si="13"/>
        <v>7/2</v>
      </c>
      <c r="P13" s="35" t="str">
        <f t="shared" si="14"/>
        <v>木</v>
      </c>
      <c r="Q13" s="40"/>
      <c r="V13" s="125" t="s">
        <v>30</v>
      </c>
      <c r="W13" s="126" t="s">
        <v>38</v>
      </c>
      <c r="X13" s="118" t="s">
        <v>55</v>
      </c>
      <c r="Y13" s="121" t="s">
        <v>55</v>
      </c>
      <c r="Z13" s="118" t="s">
        <v>57</v>
      </c>
      <c r="AA13" s="122"/>
      <c r="AB13" s="89" t="s">
        <v>58</v>
      </c>
      <c r="AC13" s="90"/>
      <c r="AD13" s="156"/>
      <c r="AE13" s="156"/>
      <c r="AF13" s="156"/>
      <c r="AG13" s="50" t="s">
        <v>33</v>
      </c>
      <c r="AI13" s="46" t="str">
        <f t="shared" si="15"/>
        <v>※AN DA</v>
      </c>
    </row>
    <row r="14" spans="1:35" s="1" customFormat="1" ht="40.5" customHeight="1">
      <c r="A14" s="32" t="str">
        <f>IF(AND(D14="月",F14="月"),AI14,"★"&amp;AI14)</f>
        <v>※MILD SONATA</v>
      </c>
      <c r="B14" s="48" t="str">
        <f t="shared" si="0"/>
        <v>2626W</v>
      </c>
      <c r="C14" s="34" t="str">
        <f t="shared" si="1"/>
        <v>6/29</v>
      </c>
      <c r="D14" s="33" t="str">
        <f t="shared" si="2"/>
        <v>月</v>
      </c>
      <c r="E14" s="34" t="str">
        <f t="shared" si="3"/>
        <v>6/29</v>
      </c>
      <c r="F14" s="33" t="str">
        <f t="shared" si="4"/>
        <v>月</v>
      </c>
      <c r="G14" s="34">
        <f t="shared" si="5"/>
        <v>46203</v>
      </c>
      <c r="H14" s="33" t="str">
        <f t="shared" si="6"/>
        <v>火</v>
      </c>
      <c r="I14" s="34" t="str">
        <f t="shared" si="7"/>
        <v>7/1</v>
      </c>
      <c r="J14" s="33" t="str">
        <f t="shared" si="8"/>
        <v>水</v>
      </c>
      <c r="K14" s="34" t="str">
        <f t="shared" si="9"/>
        <v>7/1</v>
      </c>
      <c r="L14" s="33" t="str">
        <f t="shared" si="10"/>
        <v>水</v>
      </c>
      <c r="M14" s="34" t="str">
        <f t="shared" si="11"/>
        <v>7/1</v>
      </c>
      <c r="N14" s="33" t="str">
        <f t="shared" si="12"/>
        <v>水</v>
      </c>
      <c r="O14" s="34" t="str">
        <f t="shared" si="13"/>
        <v>7/4</v>
      </c>
      <c r="P14" s="35" t="str">
        <f t="shared" si="14"/>
        <v>土</v>
      </c>
      <c r="Q14" s="40"/>
      <c r="V14" s="96" t="s">
        <v>32</v>
      </c>
      <c r="W14" s="86" t="s">
        <v>38</v>
      </c>
      <c r="X14" s="116" t="s">
        <v>59</v>
      </c>
      <c r="Y14" s="117" t="s">
        <v>59</v>
      </c>
      <c r="Z14" s="119" t="s">
        <v>60</v>
      </c>
      <c r="AA14" s="127"/>
      <c r="AB14" s="91" t="s">
        <v>61</v>
      </c>
      <c r="AC14" s="92"/>
      <c r="AD14" s="154"/>
      <c r="AE14" s="154"/>
      <c r="AF14" s="154"/>
      <c r="AG14" s="51" t="s">
        <v>34</v>
      </c>
      <c r="AI14" s="46" t="str">
        <f t="shared" si="15"/>
        <v>※MILD SONATA</v>
      </c>
    </row>
    <row r="15" spans="1:35" s="1" customFormat="1" ht="40.5" customHeight="1">
      <c r="A15" s="32" t="str">
        <f>IF(AND(D15="水",F15="水"),AI15,"★"&amp;AI15)</f>
        <v>※GLORY SHENGDONG</v>
      </c>
      <c r="B15" s="48" t="str">
        <f t="shared" si="0"/>
        <v>2627W</v>
      </c>
      <c r="C15" s="34" t="str">
        <f t="shared" si="1"/>
        <v>7/1</v>
      </c>
      <c r="D15" s="33" t="str">
        <f t="shared" si="2"/>
        <v>水</v>
      </c>
      <c r="E15" s="34" t="str">
        <f t="shared" si="3"/>
        <v>7/1</v>
      </c>
      <c r="F15" s="33" t="str">
        <f t="shared" si="4"/>
        <v>水</v>
      </c>
      <c r="G15" s="34">
        <f t="shared" si="5"/>
        <v>46205</v>
      </c>
      <c r="H15" s="33" t="str">
        <f t="shared" si="6"/>
        <v>木</v>
      </c>
      <c r="I15" s="34" t="str">
        <f t="shared" si="7"/>
        <v>7/3</v>
      </c>
      <c r="J15" s="33" t="str">
        <f t="shared" si="8"/>
        <v>金</v>
      </c>
      <c r="K15" s="34" t="str">
        <f t="shared" si="9"/>
        <v>7/3</v>
      </c>
      <c r="L15" s="33" t="str">
        <f t="shared" si="10"/>
        <v>金</v>
      </c>
      <c r="M15" s="34" t="str">
        <f t="shared" si="11"/>
        <v>7/3</v>
      </c>
      <c r="N15" s="33" t="str">
        <f t="shared" si="12"/>
        <v>金</v>
      </c>
      <c r="O15" s="34" t="str">
        <f t="shared" si="13"/>
        <v>7/5</v>
      </c>
      <c r="P15" s="35" t="str">
        <f t="shared" si="14"/>
        <v>日</v>
      </c>
      <c r="Q15" s="40"/>
      <c r="V15" s="113" t="s">
        <v>33</v>
      </c>
      <c r="W15" s="128" t="s">
        <v>39</v>
      </c>
      <c r="X15" s="129" t="s">
        <v>60</v>
      </c>
      <c r="Y15" s="130" t="s">
        <v>60</v>
      </c>
      <c r="Z15" s="129" t="s">
        <v>62</v>
      </c>
      <c r="AA15" s="131"/>
      <c r="AB15" s="93" t="s">
        <v>63</v>
      </c>
      <c r="AC15" s="94"/>
      <c r="AD15" s="154"/>
      <c r="AE15" s="154"/>
      <c r="AF15" s="154"/>
      <c r="AG15" s="53" t="s">
        <v>30</v>
      </c>
      <c r="AI15" s="54" t="str">
        <f t="shared" si="15"/>
        <v>※GLORY SHENGDONG</v>
      </c>
    </row>
    <row r="16" spans="1:35" s="1" customFormat="1" ht="40.5" customHeight="1">
      <c r="A16" s="32" t="str">
        <f>IF(AND(D16="金",F16="金"),AI16,"★"&amp;AI16)</f>
        <v>SHUN DA</v>
      </c>
      <c r="B16" s="48" t="str">
        <f t="shared" si="0"/>
        <v>2627W</v>
      </c>
      <c r="C16" s="34" t="str">
        <f t="shared" si="1"/>
        <v>7/3</v>
      </c>
      <c r="D16" s="33" t="str">
        <f t="shared" ref="D16:D18" si="16">TEXT(C16,"aaa")</f>
        <v>金</v>
      </c>
      <c r="E16" s="34" t="str">
        <f t="shared" si="3"/>
        <v>7/3</v>
      </c>
      <c r="F16" s="33" t="str">
        <f t="shared" ref="F16:F18" si="17">TEXT(E16,"aaa")</f>
        <v>金</v>
      </c>
      <c r="G16" s="34">
        <f t="shared" ref="G16:G18" si="18">K16-1</f>
        <v>46209</v>
      </c>
      <c r="H16" s="33" t="str">
        <f t="shared" ref="H16:H18" si="19">TEXT(G16,"aaa")</f>
        <v>月</v>
      </c>
      <c r="I16" s="34" t="str">
        <f t="shared" ref="I16:I18" si="20">M16</f>
        <v>7/7</v>
      </c>
      <c r="J16" s="33" t="str">
        <f t="shared" ref="J16:J18" si="21">TEXT(I16,"aaa")</f>
        <v>火</v>
      </c>
      <c r="K16" s="34" t="str">
        <f t="shared" ref="K16:K18" si="22">M16</f>
        <v>7/7</v>
      </c>
      <c r="L16" s="33" t="str">
        <f t="shared" ref="L16:L18" si="23">TEXT(K16,"aaa")</f>
        <v>火</v>
      </c>
      <c r="M16" s="34" t="str">
        <f t="shared" si="11"/>
        <v>7/7</v>
      </c>
      <c r="N16" s="33" t="str">
        <f t="shared" ref="N16" si="24">TEXT(M16,"aaa")</f>
        <v>火</v>
      </c>
      <c r="O16" s="34" t="str">
        <f t="shared" si="13"/>
        <v>7/9</v>
      </c>
      <c r="P16" s="35" t="str">
        <f t="shared" ref="P16" si="25">TEXT(O16,"aaa")</f>
        <v>木</v>
      </c>
      <c r="Q16" s="40"/>
      <c r="V16" s="115" t="s">
        <v>31</v>
      </c>
      <c r="W16" s="124" t="s">
        <v>39</v>
      </c>
      <c r="X16" s="132" t="s">
        <v>62</v>
      </c>
      <c r="Y16" s="141" t="s">
        <v>62</v>
      </c>
      <c r="Z16" s="139" t="s">
        <v>64</v>
      </c>
      <c r="AA16" s="150"/>
      <c r="AB16" s="95" t="s">
        <v>65</v>
      </c>
      <c r="AC16" s="84"/>
      <c r="AD16" s="154"/>
      <c r="AE16" s="154"/>
      <c r="AF16" s="154"/>
      <c r="AG16" s="115" t="s">
        <v>31</v>
      </c>
      <c r="AI16" s="46" t="str">
        <f t="shared" ref="AI16:AI27" si="26">IF(V16=AG16,V16,"※"&amp;V16)</f>
        <v>SHUN DA</v>
      </c>
    </row>
    <row r="17" spans="1:35" s="1" customFormat="1" ht="40.5" customHeight="1">
      <c r="A17" s="32" t="str">
        <f>IF(AND(D17="月",F17="月"),AI17,"★"&amp;AI17)</f>
        <v>MILD SONATA</v>
      </c>
      <c r="B17" s="48" t="str">
        <f t="shared" si="0"/>
        <v>2627W</v>
      </c>
      <c r="C17" s="34" t="str">
        <f t="shared" si="1"/>
        <v>7/6</v>
      </c>
      <c r="D17" s="33" t="str">
        <f t="shared" si="16"/>
        <v>月</v>
      </c>
      <c r="E17" s="34" t="str">
        <f t="shared" si="3"/>
        <v>7/6</v>
      </c>
      <c r="F17" s="33" t="str">
        <f t="shared" si="17"/>
        <v>月</v>
      </c>
      <c r="G17" s="34">
        <f t="shared" si="18"/>
        <v>46210</v>
      </c>
      <c r="H17" s="33" t="str">
        <f t="shared" si="19"/>
        <v>火</v>
      </c>
      <c r="I17" s="34" t="str">
        <f t="shared" si="20"/>
        <v>7/8</v>
      </c>
      <c r="J17" s="33" t="str">
        <f t="shared" si="21"/>
        <v>水</v>
      </c>
      <c r="K17" s="34" t="str">
        <f t="shared" si="22"/>
        <v>7/8</v>
      </c>
      <c r="L17" s="33" t="str">
        <f t="shared" si="23"/>
        <v>水</v>
      </c>
      <c r="M17" s="34" t="str">
        <f t="shared" si="11"/>
        <v>7/8</v>
      </c>
      <c r="N17" s="33" t="str">
        <f t="shared" ref="N17" si="27">TEXT(M17,"aaa")</f>
        <v>水</v>
      </c>
      <c r="O17" s="34" t="str">
        <f t="shared" si="13"/>
        <v>7/11</v>
      </c>
      <c r="P17" s="35" t="str">
        <f t="shared" ref="P17" si="28">TEXT(O17,"aaa")</f>
        <v>土</v>
      </c>
      <c r="Q17" s="40"/>
      <c r="V17" s="96" t="s">
        <v>32</v>
      </c>
      <c r="W17" s="97" t="s">
        <v>39</v>
      </c>
      <c r="X17" s="133" t="s">
        <v>66</v>
      </c>
      <c r="Y17" s="142" t="s">
        <v>66</v>
      </c>
      <c r="Z17" s="133" t="s">
        <v>67</v>
      </c>
      <c r="AA17" s="142"/>
      <c r="AB17" s="98" t="s">
        <v>68</v>
      </c>
      <c r="AC17" s="99"/>
      <c r="AD17" s="154"/>
      <c r="AE17" s="154"/>
      <c r="AF17" s="154"/>
      <c r="AG17" s="96" t="s">
        <v>32</v>
      </c>
      <c r="AI17" s="46" t="str">
        <f t="shared" si="26"/>
        <v>MILD SONATA</v>
      </c>
    </row>
    <row r="18" spans="1:35" s="1" customFormat="1" ht="40.5" customHeight="1">
      <c r="A18" s="32" t="str">
        <f>IF(AND(D18="水",F18="水"),AI18,"★"&amp;AI18)</f>
        <v>※GLORY SHENGDONG</v>
      </c>
      <c r="B18" s="48" t="str">
        <f t="shared" si="0"/>
        <v>2628W</v>
      </c>
      <c r="C18" s="34" t="str">
        <f t="shared" si="1"/>
        <v>7/8</v>
      </c>
      <c r="D18" s="33" t="str">
        <f t="shared" si="16"/>
        <v>水</v>
      </c>
      <c r="E18" s="34" t="str">
        <f t="shared" si="3"/>
        <v>7/8</v>
      </c>
      <c r="F18" s="33" t="str">
        <f t="shared" si="17"/>
        <v>水</v>
      </c>
      <c r="G18" s="34">
        <f t="shared" si="18"/>
        <v>46212</v>
      </c>
      <c r="H18" s="33" t="str">
        <f t="shared" si="19"/>
        <v>木</v>
      </c>
      <c r="I18" s="34" t="str">
        <f t="shared" si="20"/>
        <v>7/10</v>
      </c>
      <c r="J18" s="33" t="str">
        <f t="shared" si="21"/>
        <v>金</v>
      </c>
      <c r="K18" s="34" t="str">
        <f t="shared" si="22"/>
        <v>7/10</v>
      </c>
      <c r="L18" s="33" t="str">
        <f t="shared" si="23"/>
        <v>金</v>
      </c>
      <c r="M18" s="34" t="str">
        <f t="shared" si="11"/>
        <v>7/10</v>
      </c>
      <c r="N18" s="33" t="str">
        <f t="shared" ref="N18:N20" si="29">TEXT(M18,"aaa")</f>
        <v>金</v>
      </c>
      <c r="O18" s="34" t="str">
        <f t="shared" si="13"/>
        <v>7/12</v>
      </c>
      <c r="P18" s="35" t="str">
        <f t="shared" ref="P18:P20" si="30">TEXT(O18,"aaa")</f>
        <v>日</v>
      </c>
      <c r="Q18" s="40"/>
      <c r="V18" s="113" t="s">
        <v>33</v>
      </c>
      <c r="W18" s="100" t="s">
        <v>41</v>
      </c>
      <c r="X18" s="134" t="s">
        <v>67</v>
      </c>
      <c r="Y18" s="143" t="s">
        <v>67</v>
      </c>
      <c r="Z18" s="134" t="s">
        <v>69</v>
      </c>
      <c r="AA18" s="143"/>
      <c r="AB18" s="101" t="s">
        <v>70</v>
      </c>
      <c r="AC18" s="83"/>
      <c r="AD18" s="155"/>
      <c r="AE18" s="155"/>
      <c r="AF18" s="155"/>
      <c r="AG18" s="113" t="s">
        <v>40</v>
      </c>
      <c r="AI18" s="46" t="str">
        <f t="shared" si="26"/>
        <v>※GLORY SHENGDONG</v>
      </c>
    </row>
    <row r="19" spans="1:35" s="1" customFormat="1" ht="40.5" customHeight="1">
      <c r="A19" s="32" t="str">
        <f>IF(AND(D19="金",F19="金"),AI19,"★"&amp;AI19)</f>
        <v>※AN DA</v>
      </c>
      <c r="B19" s="48" t="str">
        <f t="shared" ref="B19:B27" si="31">W19</f>
        <v>2628W</v>
      </c>
      <c r="C19" s="34" t="str">
        <f t="shared" si="1"/>
        <v>7/10</v>
      </c>
      <c r="D19" s="33" t="str">
        <f t="shared" ref="D19:D27" si="32">TEXT(C19,"aaa")</f>
        <v>金</v>
      </c>
      <c r="E19" s="34" t="str">
        <f t="shared" si="3"/>
        <v>7/10</v>
      </c>
      <c r="F19" s="33" t="str">
        <f t="shared" ref="F19:F27" si="33">TEXT(E19,"aaa")</f>
        <v>金</v>
      </c>
      <c r="G19" s="34">
        <f t="shared" ref="G19:G27" si="34">K19-1</f>
        <v>46216</v>
      </c>
      <c r="H19" s="33" t="str">
        <f t="shared" ref="H19:H27" si="35">TEXT(G19,"aaa")</f>
        <v>月</v>
      </c>
      <c r="I19" s="34" t="str">
        <f t="shared" ref="I19:I27" si="36">M19</f>
        <v>7/14</v>
      </c>
      <c r="J19" s="33" t="str">
        <f t="shared" ref="J19:J27" si="37">TEXT(I19,"aaa")</f>
        <v>火</v>
      </c>
      <c r="K19" s="34" t="str">
        <f t="shared" ref="K19:K27" si="38">M19</f>
        <v>7/14</v>
      </c>
      <c r="L19" s="33" t="str">
        <f t="shared" ref="L19:L27" si="39">TEXT(K19,"aaa")</f>
        <v>火</v>
      </c>
      <c r="M19" s="34" t="str">
        <f t="shared" si="11"/>
        <v>7/14</v>
      </c>
      <c r="N19" s="33" t="str">
        <f t="shared" si="29"/>
        <v>火</v>
      </c>
      <c r="O19" s="34" t="str">
        <f t="shared" si="13"/>
        <v>7/16</v>
      </c>
      <c r="P19" s="35" t="str">
        <f t="shared" si="30"/>
        <v>木</v>
      </c>
      <c r="Q19" s="40"/>
      <c r="V19" s="102" t="s">
        <v>30</v>
      </c>
      <c r="W19" s="103" t="s">
        <v>41</v>
      </c>
      <c r="X19" s="135" t="s">
        <v>69</v>
      </c>
      <c r="Y19" s="144" t="s">
        <v>69</v>
      </c>
      <c r="Z19" s="135" t="s">
        <v>71</v>
      </c>
      <c r="AA19" s="144"/>
      <c r="AB19" s="91" t="s">
        <v>72</v>
      </c>
      <c r="AC19" s="92"/>
      <c r="AD19" s="156"/>
      <c r="AE19" s="156"/>
      <c r="AF19" s="156"/>
      <c r="AG19" s="102" t="s">
        <v>34</v>
      </c>
      <c r="AI19" s="46" t="str">
        <f t="shared" si="26"/>
        <v>※AN DA</v>
      </c>
    </row>
    <row r="20" spans="1:35" s="1" customFormat="1" ht="40.5" customHeight="1">
      <c r="A20" s="32" t="str">
        <f>IF(AND(D20="月",F20="月"),AI20,"★"&amp;AI20)</f>
        <v>MILD SONATA</v>
      </c>
      <c r="B20" s="48" t="str">
        <f t="shared" si="31"/>
        <v>2628W</v>
      </c>
      <c r="C20" s="34" t="str">
        <f t="shared" si="1"/>
        <v>7/13</v>
      </c>
      <c r="D20" s="33" t="str">
        <f t="shared" si="32"/>
        <v>月</v>
      </c>
      <c r="E20" s="34" t="str">
        <f t="shared" si="3"/>
        <v>7/13</v>
      </c>
      <c r="F20" s="33" t="str">
        <f t="shared" si="33"/>
        <v>月</v>
      </c>
      <c r="G20" s="34">
        <f t="shared" si="34"/>
        <v>46217</v>
      </c>
      <c r="H20" s="33" t="str">
        <f t="shared" si="35"/>
        <v>火</v>
      </c>
      <c r="I20" s="34" t="str">
        <f t="shared" si="36"/>
        <v>7/15</v>
      </c>
      <c r="J20" s="33" t="str">
        <f t="shared" si="37"/>
        <v>水</v>
      </c>
      <c r="K20" s="34" t="str">
        <f t="shared" si="38"/>
        <v>7/15</v>
      </c>
      <c r="L20" s="33" t="str">
        <f t="shared" si="39"/>
        <v>水</v>
      </c>
      <c r="M20" s="34" t="str">
        <f t="shared" si="11"/>
        <v>7/15</v>
      </c>
      <c r="N20" s="33" t="str">
        <f t="shared" si="29"/>
        <v>水</v>
      </c>
      <c r="O20" s="34" t="str">
        <f t="shared" si="13"/>
        <v>7/18</v>
      </c>
      <c r="P20" s="35" t="str">
        <f t="shared" si="30"/>
        <v>土</v>
      </c>
      <c r="Q20" s="40"/>
      <c r="V20" s="82" t="s">
        <v>32</v>
      </c>
      <c r="W20" s="97" t="s">
        <v>41</v>
      </c>
      <c r="X20" s="136" t="s">
        <v>73</v>
      </c>
      <c r="Y20" s="145" t="s">
        <v>73</v>
      </c>
      <c r="Z20" s="136" t="s">
        <v>74</v>
      </c>
      <c r="AA20" s="145"/>
      <c r="AB20" s="93" t="s">
        <v>75</v>
      </c>
      <c r="AC20" s="94"/>
      <c r="AD20" s="154"/>
      <c r="AE20" s="154"/>
      <c r="AF20" s="154"/>
      <c r="AG20" s="82" t="s">
        <v>32</v>
      </c>
      <c r="AI20" s="46" t="str">
        <f t="shared" si="26"/>
        <v>MILD SONATA</v>
      </c>
    </row>
    <row r="21" spans="1:35" s="1" customFormat="1" ht="40.5" customHeight="1">
      <c r="A21" s="32" t="str">
        <f>IF(AND(D21="水",F21="水"),AI21,"★"&amp;AI21)</f>
        <v>※GLORY SHENGDONG</v>
      </c>
      <c r="B21" s="48" t="str">
        <f t="shared" si="31"/>
        <v>2629W</v>
      </c>
      <c r="C21" s="34" t="str">
        <f t="shared" si="1"/>
        <v>7/15</v>
      </c>
      <c r="D21" s="33" t="str">
        <f t="shared" si="32"/>
        <v>水</v>
      </c>
      <c r="E21" s="34" t="str">
        <f t="shared" si="3"/>
        <v>7/15</v>
      </c>
      <c r="F21" s="33" t="str">
        <f t="shared" si="33"/>
        <v>水</v>
      </c>
      <c r="G21" s="34">
        <f t="shared" si="34"/>
        <v>46219</v>
      </c>
      <c r="H21" s="33" t="str">
        <f t="shared" si="35"/>
        <v>木</v>
      </c>
      <c r="I21" s="34" t="str">
        <f t="shared" si="36"/>
        <v>7/17</v>
      </c>
      <c r="J21" s="33" t="str">
        <f t="shared" si="37"/>
        <v>金</v>
      </c>
      <c r="K21" s="34" t="str">
        <f t="shared" si="38"/>
        <v>7/17</v>
      </c>
      <c r="L21" s="33" t="str">
        <f t="shared" si="39"/>
        <v>金</v>
      </c>
      <c r="M21" s="34" t="str">
        <f t="shared" si="11"/>
        <v>7/17</v>
      </c>
      <c r="N21" s="33" t="str">
        <f t="shared" ref="N21:N27" si="40">TEXT(M21,"aaa")</f>
        <v>金</v>
      </c>
      <c r="O21" s="34" t="str">
        <f t="shared" si="13"/>
        <v>7/19</v>
      </c>
      <c r="P21" s="35" t="str">
        <f t="shared" ref="P21:P27" si="41">TEXT(O21,"aaa")</f>
        <v>日</v>
      </c>
      <c r="Q21" s="40"/>
      <c r="V21" s="113" t="s">
        <v>33</v>
      </c>
      <c r="W21" s="104" t="s">
        <v>42</v>
      </c>
      <c r="X21" s="137" t="s">
        <v>74</v>
      </c>
      <c r="Y21" s="146" t="s">
        <v>74</v>
      </c>
      <c r="Z21" s="137" t="s">
        <v>76</v>
      </c>
      <c r="AA21" s="146"/>
      <c r="AB21" s="105" t="s">
        <v>77</v>
      </c>
      <c r="AC21" s="106"/>
      <c r="AD21" s="157"/>
      <c r="AE21" s="157"/>
      <c r="AF21" s="157"/>
      <c r="AG21" s="113" t="s">
        <v>40</v>
      </c>
      <c r="AI21" s="54" t="str">
        <f t="shared" si="26"/>
        <v>※GLORY SHENGDONG</v>
      </c>
    </row>
    <row r="22" spans="1:35" s="40" customFormat="1" ht="40.5" customHeight="1">
      <c r="A22" s="32" t="str">
        <f>IF(AND(D22="金",F22="金"),AI22,"★"&amp;AI22)</f>
        <v>★※SHUN DA</v>
      </c>
      <c r="B22" s="48" t="str">
        <f t="shared" si="31"/>
        <v>2629W</v>
      </c>
      <c r="C22" s="56" t="str">
        <f t="shared" si="1"/>
        <v>7/16</v>
      </c>
      <c r="D22" s="57" t="str">
        <f t="shared" si="32"/>
        <v>木</v>
      </c>
      <c r="E22" s="56" t="str">
        <f t="shared" si="3"/>
        <v>7/16</v>
      </c>
      <c r="F22" s="57" t="str">
        <f t="shared" si="33"/>
        <v>木</v>
      </c>
      <c r="G22" s="34">
        <f t="shared" si="34"/>
        <v>46223</v>
      </c>
      <c r="H22" s="33" t="str">
        <f t="shared" si="35"/>
        <v>月</v>
      </c>
      <c r="I22" s="34" t="str">
        <f t="shared" si="36"/>
        <v>7/21</v>
      </c>
      <c r="J22" s="33" t="str">
        <f t="shared" si="37"/>
        <v>火</v>
      </c>
      <c r="K22" s="34" t="str">
        <f t="shared" si="38"/>
        <v>7/21</v>
      </c>
      <c r="L22" s="33" t="str">
        <f t="shared" si="39"/>
        <v>火</v>
      </c>
      <c r="M22" s="34" t="str">
        <f t="shared" si="11"/>
        <v>7/21</v>
      </c>
      <c r="N22" s="33" t="str">
        <f t="shared" si="40"/>
        <v>火</v>
      </c>
      <c r="O22" s="34" t="str">
        <f t="shared" si="13"/>
        <v>7/23</v>
      </c>
      <c r="P22" s="35" t="str">
        <f t="shared" si="41"/>
        <v>木</v>
      </c>
      <c r="V22" s="115" t="s">
        <v>31</v>
      </c>
      <c r="W22" s="103" t="s">
        <v>42</v>
      </c>
      <c r="X22" s="135" t="s">
        <v>72</v>
      </c>
      <c r="Y22" s="147" t="s">
        <v>72</v>
      </c>
      <c r="Z22" s="140" t="s">
        <v>78</v>
      </c>
      <c r="AA22" s="151"/>
      <c r="AB22" s="89" t="s">
        <v>79</v>
      </c>
      <c r="AC22" s="90"/>
      <c r="AD22" s="156"/>
      <c r="AE22" s="156"/>
      <c r="AF22" s="156"/>
      <c r="AG22" s="115" t="s">
        <v>45</v>
      </c>
      <c r="AI22" s="46" t="str">
        <f t="shared" si="26"/>
        <v>※SHUN DA</v>
      </c>
    </row>
    <row r="23" spans="1:35" s="40" customFormat="1" ht="40.5" customHeight="1">
      <c r="A23" s="32" t="str">
        <f>IF(AND(D23="月",F23="月"),AI23,"★"&amp;AI23)</f>
        <v>★※MILD SONATA</v>
      </c>
      <c r="B23" s="48" t="str">
        <f t="shared" si="31"/>
        <v>2629W</v>
      </c>
      <c r="C23" s="56" t="str">
        <f t="shared" si="1"/>
        <v>7/17</v>
      </c>
      <c r="D23" s="57" t="str">
        <f t="shared" si="32"/>
        <v>金</v>
      </c>
      <c r="E23" s="56" t="str">
        <f t="shared" si="3"/>
        <v>7/17</v>
      </c>
      <c r="F23" s="57" t="str">
        <f t="shared" si="33"/>
        <v>金</v>
      </c>
      <c r="G23" s="34">
        <f t="shared" si="34"/>
        <v>46224</v>
      </c>
      <c r="H23" s="33" t="str">
        <f t="shared" si="35"/>
        <v>火</v>
      </c>
      <c r="I23" s="34" t="str">
        <f t="shared" si="36"/>
        <v>7/22</v>
      </c>
      <c r="J23" s="33" t="str">
        <f t="shared" si="37"/>
        <v>水</v>
      </c>
      <c r="K23" s="34" t="str">
        <f t="shared" si="38"/>
        <v>7/22</v>
      </c>
      <c r="L23" s="33" t="str">
        <f t="shared" si="39"/>
        <v>水</v>
      </c>
      <c r="M23" s="34" t="str">
        <f t="shared" si="11"/>
        <v>7/22</v>
      </c>
      <c r="N23" s="33" t="str">
        <f t="shared" si="40"/>
        <v>水</v>
      </c>
      <c r="O23" s="34" t="str">
        <f t="shared" si="13"/>
        <v>7/25</v>
      </c>
      <c r="P23" s="35" t="str">
        <f t="shared" si="41"/>
        <v>土</v>
      </c>
      <c r="V23" s="96" t="s">
        <v>32</v>
      </c>
      <c r="W23" s="97" t="s">
        <v>42</v>
      </c>
      <c r="X23" s="136" t="s">
        <v>76</v>
      </c>
      <c r="Y23" s="148" t="s">
        <v>76</v>
      </c>
      <c r="Z23" s="119" t="s">
        <v>80</v>
      </c>
      <c r="AA23" s="148"/>
      <c r="AB23" s="98" t="s">
        <v>81</v>
      </c>
      <c r="AC23" s="99"/>
      <c r="AD23" s="154"/>
      <c r="AE23" s="154"/>
      <c r="AF23" s="154"/>
      <c r="AG23" s="96" t="s">
        <v>46</v>
      </c>
      <c r="AI23" s="46" t="str">
        <f t="shared" si="26"/>
        <v>※MILD SONATA</v>
      </c>
    </row>
    <row r="24" spans="1:35" s="40" customFormat="1" ht="40.5" customHeight="1">
      <c r="A24" s="32" t="str">
        <f>IF(AND(D24="水",F24="水"),AI24,"★"&amp;AI24)</f>
        <v>※GLORY SHENGDONG</v>
      </c>
      <c r="B24" s="48" t="str">
        <f t="shared" si="31"/>
        <v>2630W</v>
      </c>
      <c r="C24" s="34" t="str">
        <f t="shared" si="1"/>
        <v>7/22</v>
      </c>
      <c r="D24" s="33" t="str">
        <f t="shared" si="32"/>
        <v>水</v>
      </c>
      <c r="E24" s="34" t="str">
        <f t="shared" si="3"/>
        <v>7/22</v>
      </c>
      <c r="F24" s="33" t="str">
        <f t="shared" si="33"/>
        <v>水</v>
      </c>
      <c r="G24" s="34">
        <f t="shared" si="34"/>
        <v>46226</v>
      </c>
      <c r="H24" s="33" t="str">
        <f t="shared" si="35"/>
        <v>木</v>
      </c>
      <c r="I24" s="34" t="str">
        <f t="shared" si="36"/>
        <v>7/24</v>
      </c>
      <c r="J24" s="33" t="str">
        <f t="shared" si="37"/>
        <v>金</v>
      </c>
      <c r="K24" s="34" t="str">
        <f t="shared" si="38"/>
        <v>7/24</v>
      </c>
      <c r="L24" s="33" t="str">
        <f t="shared" si="39"/>
        <v>金</v>
      </c>
      <c r="M24" s="34" t="str">
        <f t="shared" si="11"/>
        <v>7/24</v>
      </c>
      <c r="N24" s="33" t="str">
        <f t="shared" si="40"/>
        <v>金</v>
      </c>
      <c r="O24" s="34" t="str">
        <f t="shared" si="13"/>
        <v>7/26</v>
      </c>
      <c r="P24" s="35" t="str">
        <f t="shared" si="41"/>
        <v>日</v>
      </c>
      <c r="V24" s="113" t="s">
        <v>33</v>
      </c>
      <c r="W24" s="104" t="s">
        <v>43</v>
      </c>
      <c r="X24" s="137" t="s">
        <v>80</v>
      </c>
      <c r="Y24" s="146" t="s">
        <v>80</v>
      </c>
      <c r="Z24" s="137" t="s">
        <v>82</v>
      </c>
      <c r="AA24" s="152"/>
      <c r="AB24" s="107" t="s">
        <v>83</v>
      </c>
      <c r="AC24" s="108"/>
      <c r="AD24" s="158"/>
      <c r="AE24" s="158"/>
      <c r="AF24" s="158"/>
      <c r="AG24" s="113" t="s">
        <v>40</v>
      </c>
      <c r="AI24" s="46" t="str">
        <f t="shared" si="26"/>
        <v>※GLORY SHENGDONG</v>
      </c>
    </row>
    <row r="25" spans="1:35" s="40" customFormat="1" ht="40.5" customHeight="1">
      <c r="A25" s="32" t="str">
        <f>IF(AND(D25="金",F25="金"),AI25,"★"&amp;AI25)</f>
        <v>GLORY GUANGZHOU</v>
      </c>
      <c r="B25" s="48" t="str">
        <f t="shared" si="31"/>
        <v>2630W</v>
      </c>
      <c r="C25" s="34" t="str">
        <f t="shared" si="1"/>
        <v>7/24</v>
      </c>
      <c r="D25" s="33" t="str">
        <f t="shared" si="32"/>
        <v>金</v>
      </c>
      <c r="E25" s="34" t="str">
        <f t="shared" si="3"/>
        <v>7/24</v>
      </c>
      <c r="F25" s="33" t="str">
        <f t="shared" si="33"/>
        <v>金</v>
      </c>
      <c r="G25" s="34">
        <f t="shared" si="34"/>
        <v>46230</v>
      </c>
      <c r="H25" s="33" t="str">
        <f t="shared" si="35"/>
        <v>月</v>
      </c>
      <c r="I25" s="34" t="str">
        <f t="shared" si="36"/>
        <v>7/28</v>
      </c>
      <c r="J25" s="33" t="str">
        <f t="shared" si="37"/>
        <v>火</v>
      </c>
      <c r="K25" s="34" t="str">
        <f t="shared" si="38"/>
        <v>7/28</v>
      </c>
      <c r="L25" s="33" t="str">
        <f t="shared" si="39"/>
        <v>火</v>
      </c>
      <c r="M25" s="34" t="str">
        <f t="shared" si="11"/>
        <v>7/28</v>
      </c>
      <c r="N25" s="33" t="str">
        <f t="shared" si="40"/>
        <v>火</v>
      </c>
      <c r="O25" s="34" t="str">
        <f t="shared" si="13"/>
        <v>7/30</v>
      </c>
      <c r="P25" s="35" t="str">
        <f t="shared" si="41"/>
        <v>木</v>
      </c>
      <c r="V25" s="88" t="s">
        <v>34</v>
      </c>
      <c r="W25" s="85" t="s">
        <v>43</v>
      </c>
      <c r="X25" s="138" t="s">
        <v>82</v>
      </c>
      <c r="Y25" s="149" t="s">
        <v>82</v>
      </c>
      <c r="Z25" s="138" t="s">
        <v>84</v>
      </c>
      <c r="AA25" s="153"/>
      <c r="AB25" s="93" t="s">
        <v>85</v>
      </c>
      <c r="AC25" s="109"/>
      <c r="AD25" s="154"/>
      <c r="AE25" s="154"/>
      <c r="AF25" s="154"/>
      <c r="AG25" s="88" t="s">
        <v>34</v>
      </c>
      <c r="AI25" s="46" t="str">
        <f t="shared" si="26"/>
        <v>GLORY GUANGZHOU</v>
      </c>
    </row>
    <row r="26" spans="1:35" s="40" customFormat="1" ht="40.5" customHeight="1">
      <c r="A26" s="32" t="str">
        <f>IF(AND(D26="月",F26="月"),AI26,"★"&amp;AI26)</f>
        <v>MILD SONATA</v>
      </c>
      <c r="B26" s="48" t="str">
        <f t="shared" si="31"/>
        <v>2630W</v>
      </c>
      <c r="C26" s="34" t="str">
        <f t="shared" si="1"/>
        <v>7/27</v>
      </c>
      <c r="D26" s="33" t="str">
        <f t="shared" si="32"/>
        <v>月</v>
      </c>
      <c r="E26" s="34" t="str">
        <f t="shared" si="3"/>
        <v>7/27</v>
      </c>
      <c r="F26" s="33" t="str">
        <f t="shared" si="33"/>
        <v>月</v>
      </c>
      <c r="G26" s="34">
        <f t="shared" si="34"/>
        <v>46231</v>
      </c>
      <c r="H26" s="33" t="str">
        <f t="shared" si="35"/>
        <v>火</v>
      </c>
      <c r="I26" s="34" t="str">
        <f t="shared" si="36"/>
        <v>7/29</v>
      </c>
      <c r="J26" s="33" t="str">
        <f t="shared" si="37"/>
        <v>水</v>
      </c>
      <c r="K26" s="34" t="str">
        <f t="shared" si="38"/>
        <v>7/29</v>
      </c>
      <c r="L26" s="33" t="str">
        <f t="shared" si="39"/>
        <v>水</v>
      </c>
      <c r="M26" s="34" t="str">
        <f t="shared" si="11"/>
        <v>7/29</v>
      </c>
      <c r="N26" s="33" t="str">
        <f t="shared" si="40"/>
        <v>水</v>
      </c>
      <c r="O26" s="34" t="str">
        <f t="shared" si="13"/>
        <v>8/1</v>
      </c>
      <c r="P26" s="35" t="str">
        <f t="shared" si="41"/>
        <v>土</v>
      </c>
      <c r="V26" s="96" t="s">
        <v>32</v>
      </c>
      <c r="W26" s="86" t="s">
        <v>43</v>
      </c>
      <c r="X26" s="119" t="s">
        <v>86</v>
      </c>
      <c r="Y26" s="148" t="s">
        <v>86</v>
      </c>
      <c r="Z26" s="119" t="s">
        <v>87</v>
      </c>
      <c r="AA26" s="148"/>
      <c r="AB26" s="98" t="s">
        <v>88</v>
      </c>
      <c r="AC26" s="110"/>
      <c r="AD26" s="154"/>
      <c r="AE26" s="154"/>
      <c r="AF26" s="154"/>
      <c r="AG26" s="96" t="s">
        <v>32</v>
      </c>
      <c r="AI26" s="46" t="str">
        <f t="shared" si="26"/>
        <v>MILD SONATA</v>
      </c>
    </row>
    <row r="27" spans="1:35" s="40" customFormat="1" ht="40.5" customHeight="1" thickBot="1">
      <c r="A27" s="36" t="str">
        <f>IF(AND(D27="水",F27="水"),AI27,"★"&amp;AI27)</f>
        <v>※GLORY SHENGDONG</v>
      </c>
      <c r="B27" s="45" t="str">
        <f t="shared" si="31"/>
        <v>2631W</v>
      </c>
      <c r="C27" s="38" t="str">
        <f t="shared" si="1"/>
        <v>7/29</v>
      </c>
      <c r="D27" s="37" t="str">
        <f t="shared" si="32"/>
        <v>水</v>
      </c>
      <c r="E27" s="38" t="str">
        <f t="shared" si="3"/>
        <v>7/29</v>
      </c>
      <c r="F27" s="37" t="str">
        <f t="shared" si="33"/>
        <v>水</v>
      </c>
      <c r="G27" s="38">
        <f t="shared" si="34"/>
        <v>46233</v>
      </c>
      <c r="H27" s="37" t="str">
        <f t="shared" si="35"/>
        <v>木</v>
      </c>
      <c r="I27" s="38" t="str">
        <f t="shared" si="36"/>
        <v>7/31</v>
      </c>
      <c r="J27" s="37" t="str">
        <f t="shared" si="37"/>
        <v>金</v>
      </c>
      <c r="K27" s="38" t="str">
        <f t="shared" si="38"/>
        <v>7/31</v>
      </c>
      <c r="L27" s="37" t="str">
        <f t="shared" si="39"/>
        <v>金</v>
      </c>
      <c r="M27" s="38" t="str">
        <f t="shared" si="11"/>
        <v>7/31</v>
      </c>
      <c r="N27" s="37" t="str">
        <f t="shared" si="40"/>
        <v>金</v>
      </c>
      <c r="O27" s="38" t="str">
        <f t="shared" si="13"/>
        <v>8/2</v>
      </c>
      <c r="P27" s="39" t="str">
        <f t="shared" si="41"/>
        <v>日</v>
      </c>
      <c r="V27" s="114" t="s">
        <v>33</v>
      </c>
      <c r="W27" s="87" t="s">
        <v>44</v>
      </c>
      <c r="X27" s="120" t="s">
        <v>87</v>
      </c>
      <c r="Y27" s="123" t="s">
        <v>87</v>
      </c>
      <c r="Z27" s="120" t="s">
        <v>89</v>
      </c>
      <c r="AA27" s="123"/>
      <c r="AB27" s="111" t="s">
        <v>90</v>
      </c>
      <c r="AC27" s="112"/>
      <c r="AD27" s="159"/>
      <c r="AE27" s="159"/>
      <c r="AF27" s="159"/>
      <c r="AG27" s="114" t="s">
        <v>40</v>
      </c>
      <c r="AI27" s="54" t="str">
        <f t="shared" si="26"/>
        <v>※GLORY SHENGDONG</v>
      </c>
    </row>
    <row r="28" spans="1:35" ht="40.5" customHeight="1">
      <c r="A28" s="49"/>
    </row>
    <row r="29" spans="1:35" ht="40.5" customHeight="1">
      <c r="A29" s="49"/>
    </row>
    <row r="30" spans="1:35" ht="40.5" customHeight="1">
      <c r="A30" s="49"/>
    </row>
    <row r="31" spans="1:35" ht="40.5" customHeight="1">
      <c r="A31" s="49"/>
    </row>
    <row r="32" spans="1:35" ht="39.75" customHeight="1"/>
    <row r="33" spans="1:16" ht="35.25" customHeight="1">
      <c r="C33" s="41"/>
      <c r="D33" s="42"/>
      <c r="E33" s="41"/>
      <c r="F33" s="42"/>
      <c r="G33" s="41"/>
      <c r="H33" s="42"/>
      <c r="I33" s="41"/>
      <c r="J33" s="42"/>
      <c r="K33" s="41"/>
      <c r="L33" s="42"/>
      <c r="M33" s="41"/>
      <c r="N33" s="42"/>
      <c r="O33" s="41"/>
      <c r="P33" s="42"/>
    </row>
    <row r="34" spans="1:16" ht="36" thickBot="1">
      <c r="A34" s="29" t="s">
        <v>2</v>
      </c>
      <c r="B34" s="30" t="s">
        <v>1</v>
      </c>
      <c r="C34" s="43"/>
      <c r="D34" s="43"/>
      <c r="E34" s="43"/>
      <c r="F34" s="44"/>
      <c r="G34" s="30" t="s">
        <v>0</v>
      </c>
      <c r="H34" s="43"/>
      <c r="I34" s="43"/>
      <c r="J34" s="43"/>
      <c r="K34" s="43"/>
      <c r="L34" s="43"/>
      <c r="M34" s="43"/>
      <c r="N34" s="43"/>
      <c r="O34" s="43"/>
      <c r="P34" s="44"/>
    </row>
    <row r="35" spans="1:16" ht="39" customHeight="1" thickTop="1">
      <c r="A35" s="175" t="s">
        <v>26</v>
      </c>
      <c r="B35" s="163" t="s">
        <v>15</v>
      </c>
      <c r="C35" s="164"/>
      <c r="D35" s="164"/>
      <c r="E35" s="164"/>
      <c r="F35" s="165"/>
      <c r="G35" s="19" t="s">
        <v>16</v>
      </c>
      <c r="H35" s="20"/>
      <c r="I35" s="20"/>
      <c r="J35" s="20"/>
      <c r="K35" s="21"/>
      <c r="L35" s="22"/>
      <c r="M35" s="22"/>
      <c r="N35" s="22"/>
      <c r="O35" s="22"/>
      <c r="P35" s="23" t="s">
        <v>21</v>
      </c>
    </row>
    <row r="36" spans="1:16" ht="28.5">
      <c r="A36" s="161"/>
      <c r="B36" s="166"/>
      <c r="C36" s="167"/>
      <c r="D36" s="167"/>
      <c r="E36" s="167"/>
      <c r="F36" s="168"/>
      <c r="G36" s="18" t="s">
        <v>17</v>
      </c>
      <c r="H36" s="6"/>
      <c r="I36" s="6"/>
      <c r="J36" s="6"/>
      <c r="K36" s="5"/>
      <c r="L36" s="4"/>
      <c r="M36" s="4"/>
      <c r="N36" s="4"/>
      <c r="O36" s="4"/>
      <c r="P36" s="3"/>
    </row>
    <row r="37" spans="1:16" ht="36" customHeight="1">
      <c r="A37" s="160" t="s">
        <v>27</v>
      </c>
      <c r="B37" s="169" t="s">
        <v>18</v>
      </c>
      <c r="C37" s="170"/>
      <c r="D37" s="170"/>
      <c r="E37" s="170"/>
      <c r="F37" s="171"/>
      <c r="G37" s="19" t="s">
        <v>19</v>
      </c>
      <c r="H37" s="20"/>
      <c r="I37" s="20"/>
      <c r="J37" s="20"/>
      <c r="K37" s="21"/>
      <c r="L37" s="22"/>
      <c r="M37" s="22"/>
      <c r="N37" s="22"/>
      <c r="O37" s="22"/>
      <c r="P37" s="23" t="s">
        <v>22</v>
      </c>
    </row>
    <row r="38" spans="1:16" ht="39.75" customHeight="1">
      <c r="A38" s="161"/>
      <c r="B38" s="166"/>
      <c r="C38" s="167"/>
      <c r="D38" s="167"/>
      <c r="E38" s="167"/>
      <c r="F38" s="168"/>
      <c r="G38" s="18" t="s">
        <v>20</v>
      </c>
      <c r="H38" s="6"/>
      <c r="I38" s="6"/>
      <c r="J38" s="6"/>
      <c r="K38" s="5"/>
      <c r="L38" s="4"/>
      <c r="M38" s="4"/>
      <c r="N38" s="4"/>
      <c r="O38" s="4"/>
      <c r="P38" s="3"/>
    </row>
  </sheetData>
  <mergeCells count="29">
    <mergeCell ref="O5:P7"/>
    <mergeCell ref="Q1:U1"/>
    <mergeCell ref="R6:S6"/>
    <mergeCell ref="A2:E2"/>
    <mergeCell ref="O3:P3"/>
    <mergeCell ref="A4:A8"/>
    <mergeCell ref="B4:B8"/>
    <mergeCell ref="O4:P4"/>
    <mergeCell ref="R8:S8"/>
    <mergeCell ref="G8:H8"/>
    <mergeCell ref="K8:L8"/>
    <mergeCell ref="O8:P8"/>
    <mergeCell ref="R4:S4"/>
    <mergeCell ref="C4:F4"/>
    <mergeCell ref="R5:S5"/>
    <mergeCell ref="M5:N7"/>
    <mergeCell ref="G4:J4"/>
    <mergeCell ref="K4:N4"/>
    <mergeCell ref="C5:D7"/>
    <mergeCell ref="A35:A36"/>
    <mergeCell ref="M8:N8"/>
    <mergeCell ref="K5:L7"/>
    <mergeCell ref="A37:A38"/>
    <mergeCell ref="E5:F7"/>
    <mergeCell ref="B35:F36"/>
    <mergeCell ref="B37:F38"/>
    <mergeCell ref="I8:J8"/>
    <mergeCell ref="G5:H7"/>
    <mergeCell ref="I5:J7"/>
  </mergeCells>
  <phoneticPr fontId="1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rowBreaks count="2" manualBreakCount="2">
    <brk id="38" max="20" man="1"/>
    <brk id="40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上海</vt:lpstr>
      <vt:lpstr>上海!Print_Area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2026-04-16T01:49:23Z</cp:lastPrinted>
  <dcterms:created xsi:type="dcterms:W3CDTF">2016-08-19T05:01:43Z</dcterms:created>
  <dcterms:modified xsi:type="dcterms:W3CDTF">2026-06-17T04:23:16Z</dcterms:modified>
</cp:coreProperties>
</file>