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200162AD-0DFD-433C-ADFF-C050C918CF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TM (SLX)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'RTM (SLX)'!$A$1:$R$29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3" l="1"/>
  <c r="A12" i="3"/>
  <c r="A13" i="3"/>
  <c r="A14" i="3"/>
  <c r="A15" i="3"/>
  <c r="A16" i="3"/>
  <c r="A10" i="3"/>
  <c r="AE11" i="3"/>
  <c r="AE12" i="3"/>
  <c r="AE13" i="3"/>
  <c r="AE14" i="3"/>
  <c r="AE15" i="3"/>
  <c r="AE16" i="3"/>
  <c r="AE10" i="3"/>
  <c r="E15" i="3" l="1"/>
  <c r="C15" i="3" s="1"/>
  <c r="D15" i="3" s="1"/>
  <c r="B16" i="3"/>
  <c r="E16" i="3"/>
  <c r="C16" i="3" s="1"/>
  <c r="D16" i="3" s="1"/>
  <c r="G16" i="3"/>
  <c r="H16" i="3" s="1"/>
  <c r="I16" i="3"/>
  <c r="J16" i="3" s="1"/>
  <c r="K16" i="3"/>
  <c r="L16" i="3" s="1"/>
  <c r="B10" i="3"/>
  <c r="E10" i="3"/>
  <c r="C10" i="3" s="1"/>
  <c r="D10" i="3" s="1"/>
  <c r="G10" i="3"/>
  <c r="H10" i="3" s="1"/>
  <c r="I10" i="3"/>
  <c r="J10" i="3" s="1"/>
  <c r="K10" i="3"/>
  <c r="L10" i="3" s="1"/>
  <c r="B11" i="3"/>
  <c r="E11" i="3"/>
  <c r="C11" i="3" s="1"/>
  <c r="D11" i="3" s="1"/>
  <c r="G11" i="3"/>
  <c r="H11" i="3" s="1"/>
  <c r="I11" i="3"/>
  <c r="J11" i="3" s="1"/>
  <c r="K11" i="3"/>
  <c r="L11" i="3" s="1"/>
  <c r="B12" i="3"/>
  <c r="E12" i="3"/>
  <c r="C12" i="3" s="1"/>
  <c r="D12" i="3" s="1"/>
  <c r="G12" i="3"/>
  <c r="H12" i="3" s="1"/>
  <c r="I12" i="3"/>
  <c r="J12" i="3" s="1"/>
  <c r="K12" i="3"/>
  <c r="L12" i="3" s="1"/>
  <c r="B13" i="3"/>
  <c r="E13" i="3"/>
  <c r="C13" i="3" s="1"/>
  <c r="D13" i="3" s="1"/>
  <c r="G13" i="3"/>
  <c r="H13" i="3" s="1"/>
  <c r="I13" i="3"/>
  <c r="J13" i="3" s="1"/>
  <c r="K13" i="3"/>
  <c r="L13" i="3" s="1"/>
  <c r="B14" i="3"/>
  <c r="E14" i="3"/>
  <c r="C14" i="3" s="1"/>
  <c r="D14" i="3" s="1"/>
  <c r="G14" i="3"/>
  <c r="H14" i="3" s="1"/>
  <c r="I14" i="3"/>
  <c r="J14" i="3" s="1"/>
  <c r="K14" i="3"/>
  <c r="L14" i="3" s="1"/>
  <c r="B15" i="3"/>
  <c r="G15" i="3"/>
  <c r="H15" i="3" s="1"/>
  <c r="I15" i="3"/>
  <c r="J15" i="3" s="1"/>
  <c r="K15" i="3"/>
  <c r="L15" i="3" s="1"/>
  <c r="F16" i="3" l="1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<sst xmlns="http://schemas.openxmlformats.org/spreadsheetml/2006/main" count="83" uniqueCount="69">
  <si>
    <t xml:space="preserve">UPDATED :  </t>
    <phoneticPr fontId="11"/>
  </si>
  <si>
    <t>VESSEL</t>
    <phoneticPr fontId="6"/>
  </si>
  <si>
    <t>VOY</t>
  </si>
  <si>
    <t>CFS CUT</t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</si>
  <si>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</si>
  <si>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</si>
  <si>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</si>
  <si>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</si>
  <si>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ETA</t>
    <phoneticPr fontId="6"/>
  </si>
  <si>
    <t>RTM</t>
    <phoneticPr fontId="6"/>
  </si>
  <si>
    <t>ETD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</si>
  <si>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</si>
  <si>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　　　　　　　　　ROTTERDAM SCHEDULE - 関東</t>
    <rPh sb="30" eb="32">
      <t>カントウ</t>
    </rPh>
    <phoneticPr fontId="3"/>
  </si>
  <si>
    <t>住所 / 保税名称</t>
    <phoneticPr fontId="6"/>
  </si>
  <si>
    <t>38 DAYS</t>
    <phoneticPr fontId="6"/>
  </si>
  <si>
    <t>東京都大田区東海4-7-13　鈴江コーポレーション株式会社
大井臨海倉庫営業所2階</t>
    <rPh sb="0" eb="3">
      <t>トウキョウト</t>
    </rPh>
    <rPh sb="3" eb="6">
      <t>オオタク</t>
    </rPh>
    <rPh sb="6" eb="8">
      <t>トウカイ</t>
    </rPh>
    <rPh sb="15" eb="17">
      <t>スズエ</t>
    </rPh>
    <rPh sb="25" eb="29">
      <t>カブシキガイシャ</t>
    </rPh>
    <phoneticPr fontId="11"/>
  </si>
  <si>
    <t>NACCS: 1FW15</t>
  </si>
  <si>
    <t>TEL : 03-3799-0642 / FAX : 03-3790-4581</t>
  </si>
  <si>
    <t xml:space="preserve">TEL : 045-625-3491   FAX :045-625-3492 </t>
  </si>
  <si>
    <t>ジャパン・バン・ラインズ株式会社
東京支店</t>
    <rPh sb="17" eb="19">
      <t>トウキョウ</t>
    </rPh>
    <rPh sb="19" eb="21">
      <t>シテン</t>
    </rPh>
    <phoneticPr fontId="6"/>
  </si>
  <si>
    <t>ジャパン・バン・ラインズ株式会社
横浜支店</t>
    <rPh sb="17" eb="19">
      <t>ヨコハマ</t>
    </rPh>
    <rPh sb="19" eb="21">
      <t>シテン</t>
    </rPh>
    <phoneticPr fontId="6"/>
  </si>
  <si>
    <t>From Tokyo / Yokohama　</t>
    <phoneticPr fontId="6"/>
  </si>
  <si>
    <t>SL</t>
    <phoneticPr fontId="6"/>
  </si>
  <si>
    <t>東京 CFS</t>
    <rPh sb="0" eb="2">
      <t>トウキョウ</t>
    </rPh>
    <phoneticPr fontId="6"/>
  </si>
  <si>
    <t>横浜 CFS</t>
    <phoneticPr fontId="6"/>
  </si>
  <si>
    <r>
      <t xml:space="preserve">神奈川県横浜市中区本牧埠頭6番地本牧A突堤3号棟
</t>
    </r>
    <r>
      <rPr>
        <b/>
        <sz val="24"/>
        <color theme="1"/>
        <rFont val="Meiryo UI"/>
        <family val="3"/>
        <charset val="128"/>
      </rPr>
      <t xml:space="preserve">   NACCS:（内貨搬入時BIC先：2EDZ3　 外貨搬入時BOC先：2EJ23）</t>
    </r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rPh sb="14" eb="16">
      <t>バンチ</t>
    </rPh>
    <rPh sb="16" eb="18">
      <t>ホンモク</t>
    </rPh>
    <rPh sb="19" eb="21">
      <t>トッテイ</t>
    </rPh>
    <rPh sb="22" eb="24">
      <t>ゴウトウ</t>
    </rPh>
    <phoneticPr fontId="6"/>
  </si>
  <si>
    <t>ONE CLARA</t>
  </si>
  <si>
    <t>ADDISON</t>
  </si>
  <si>
    <t>2026/06/27 (土)</t>
  </si>
  <si>
    <t>2026/07/18 (土)</t>
  </si>
  <si>
    <t>2026/07/25 (土)</t>
  </si>
  <si>
    <t>060W</t>
  </si>
  <si>
    <t>2026/06/15 (月)</t>
  </si>
  <si>
    <t>2026/06/18 (木)</t>
  </si>
  <si>
    <t>2026/06/20 (土)</t>
  </si>
  <si>
    <t>2026/08/01 (土)</t>
  </si>
  <si>
    <t>太田(群馬）CFS 受け：BKG CUT 6/05, CFS CUTは 6/10AM //「国内消防法該当品受託不可」</t>
  </si>
  <si>
    <t>1042W</t>
  </si>
  <si>
    <t>2026/06/22 (月)</t>
  </si>
  <si>
    <t>2026/06/25 (木)</t>
  </si>
  <si>
    <t>2026/08/08 (土)</t>
  </si>
  <si>
    <t>太田(群馬）CFS 受け：BKG CUT 6/12, CFS CUTは 6/17AM //「国内消防法該当品受託不可」// (5/18)本船が変更となりました。</t>
  </si>
  <si>
    <t>※NYK PAULA</t>
    <phoneticPr fontId="6"/>
  </si>
  <si>
    <t>NYK PAULA</t>
  </si>
  <si>
    <t>014W</t>
  </si>
  <si>
    <t>2026/06/29 (月)</t>
  </si>
  <si>
    <t>2026/07/02 (木)</t>
  </si>
  <si>
    <t>2026/07/04 (土)</t>
  </si>
  <si>
    <t>2026/08/15 (土)</t>
  </si>
  <si>
    <t>062W</t>
  </si>
  <si>
    <t>2026/07/06 (月)</t>
  </si>
  <si>
    <t>2026/07/09 (木)</t>
  </si>
  <si>
    <t>2026/07/11 (土)</t>
  </si>
  <si>
    <t>2026/08/22 (土)</t>
  </si>
  <si>
    <t>1044W</t>
  </si>
  <si>
    <t>2026/07/13 (月)</t>
  </si>
  <si>
    <t>2026/07/16 (木)</t>
  </si>
  <si>
    <t>2026/08/29 (土)</t>
  </si>
  <si>
    <t>016W</t>
  </si>
  <si>
    <t>2026/07/17 (金)</t>
  </si>
  <si>
    <t>2026/07/23 (木)</t>
  </si>
  <si>
    <t>2026/09/05 (土)</t>
  </si>
  <si>
    <t>064W</t>
  </si>
  <si>
    <t>2026/07/27 (月)</t>
  </si>
  <si>
    <t>2026/07/30 (木)</t>
  </si>
  <si>
    <t>2026/09/12 (土)</t>
  </si>
  <si>
    <t>旧</t>
    <rPh sb="0" eb="1">
      <t>キュウ</t>
    </rPh>
    <phoneticPr fontId="56"/>
  </si>
  <si>
    <t>最終</t>
    <rPh sb="0" eb="2">
      <t>サイシュウ</t>
    </rPh>
    <phoneticPr fontId="56"/>
  </si>
  <si>
    <t>IRENES RALLY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</si>
</sst>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_(&quot;JY&quot;* #,##0_);_(&quot;JY&quot;* \(#,##0\);_(&quot;JY&quot;* &quot;-&quot;_);_(@_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5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0"/>
      <name val="Meiryo UI"/>
      <family val="3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ＭＳ Ｐゴシック"/>
      <family val="2"/>
      <charset val="128"/>
      <scheme val="minor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b/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sz val="7.5"/>
      <color rgb="FF000000"/>
      <name val="Meiryo UI"/>
      <family val="2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6"/>
      <name val="Segoe UI"/>
      <family val="2"/>
      <charset val="128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55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179" fontId="30" fillId="0" borderId="0"/>
    <xf numFmtId="0" fontId="24" fillId="0" borderId="12" applyNumberFormat="0" applyFont="0" applyFill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16" fontId="31" fillId="0" borderId="0"/>
    <xf numFmtId="40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0" fontId="37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33" fillId="0" borderId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4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5" fillId="0" borderId="0" applyFont="0" applyFill="0" applyBorder="0" applyAlignment="0" applyProtection="0"/>
    <xf numFmtId="6" fontId="35" fillId="0" borderId="0" applyFont="0" applyFill="0" applyBorder="0" applyAlignment="0" applyProtection="0"/>
    <xf numFmtId="0" fontId="36" fillId="0" borderId="0"/>
    <xf numFmtId="0" fontId="39" fillId="0" borderId="0"/>
    <xf numFmtId="0" fontId="39" fillId="0" borderId="0"/>
    <xf numFmtId="0" fontId="40" fillId="0" borderId="0" applyBorder="0"/>
    <xf numFmtId="0" fontId="41" fillId="0" borderId="0" applyNumberFormat="0" applyFill="0" applyBorder="0" applyAlignment="0" applyProtection="0">
      <alignment vertical="center"/>
    </xf>
    <xf numFmtId="0" fontId="43" fillId="0" borderId="0"/>
    <xf numFmtId="0" fontId="44" fillId="0" borderId="0" applyNumberFormat="0" applyFill="0" applyBorder="0" applyAlignment="0" applyProtection="0">
      <alignment vertical="center"/>
    </xf>
    <xf numFmtId="0" fontId="43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45" fillId="0" borderId="0" applyNumberFormat="0" applyFill="0" applyBorder="0" applyProtection="0">
      <alignment vertical="center"/>
    </xf>
    <xf numFmtId="0" fontId="37" fillId="0" borderId="0"/>
    <xf numFmtId="0" fontId="37" fillId="0" borderId="0">
      <alignment vertical="center"/>
    </xf>
    <xf numFmtId="0" fontId="37" fillId="0" borderId="0"/>
    <xf numFmtId="0" fontId="52" fillId="0" borderId="0"/>
    <xf numFmtId="0" fontId="52" fillId="0" borderId="0"/>
    <xf numFmtId="0" fontId="39" fillId="0" borderId="0"/>
    <xf numFmtId="0" fontId="43" fillId="0" borderId="0"/>
    <xf numFmtId="0" fontId="43" fillId="0" borderId="0"/>
  </cellStyleXfs>
  <cellXfs count="11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25" fillId="0" borderId="0" xfId="1" applyFont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0" fillId="3" borderId="21" xfId="1" applyNumberFormat="1" applyFont="1" applyFill="1" applyBorder="1" applyAlignment="1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0" fillId="0" borderId="0" xfId="0">
      <alignment vertical="center"/>
    </xf>
    <xf numFmtId="0" fontId="9" fillId="0" borderId="0" xfId="1" applyFont="1" applyAlignment="1"/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50" fillId="0" borderId="12" xfId="1" applyFont="1" applyBorder="1" applyAlignment="1">
      <alignment vertical="center"/>
    </xf>
    <xf numFmtId="0" fontId="42" fillId="0" borderId="24" xfId="1" applyFont="1" applyBorder="1" applyAlignment="1">
      <alignment horizontal="right" vertical="center"/>
    </xf>
    <xf numFmtId="0" fontId="50" fillId="0" borderId="5" xfId="1" applyFont="1" applyBorder="1" applyAlignment="1">
      <alignment horizontal="left" vertical="center"/>
    </xf>
    <xf numFmtId="0" fontId="50" fillId="0" borderId="6" xfId="1" applyFont="1" applyBorder="1" applyAlignment="1">
      <alignment vertical="center" wrapText="1"/>
    </xf>
    <xf numFmtId="0" fontId="50" fillId="0" borderId="1" xfId="1" applyFont="1" applyFill="1" applyBorder="1" applyAlignment="1">
      <alignment vertical="center"/>
    </xf>
    <xf numFmtId="0" fontId="50" fillId="0" borderId="1" xfId="1" applyFont="1" applyBorder="1" applyAlignment="1">
      <alignment vertical="center"/>
    </xf>
    <xf numFmtId="0" fontId="50" fillId="0" borderId="1" xfId="1" applyFont="1" applyBorder="1" applyAlignment="1">
      <alignment horizontal="left" vertical="center"/>
    </xf>
    <xf numFmtId="0" fontId="51" fillId="0" borderId="6" xfId="1" applyFont="1" applyBorder="1" applyAlignment="1">
      <alignment horizontal="right" vertical="center"/>
    </xf>
    <xf numFmtId="0" fontId="50" fillId="0" borderId="6" xfId="1" applyFont="1" applyBorder="1" applyAlignment="1">
      <alignment vertical="center"/>
    </xf>
    <xf numFmtId="0" fontId="50" fillId="0" borderId="0" xfId="1" applyFont="1" applyFill="1" applyBorder="1" applyAlignment="1">
      <alignment vertical="center"/>
    </xf>
    <xf numFmtId="0" fontId="50" fillId="0" borderId="0" xfId="1" applyFont="1" applyBorder="1" applyAlignment="1">
      <alignment vertical="center"/>
    </xf>
    <xf numFmtId="0" fontId="50" fillId="0" borderId="0" xfId="1" applyFont="1" applyBorder="1" applyAlignment="1">
      <alignment horizontal="left" vertical="center"/>
    </xf>
    <xf numFmtId="0" fontId="42" fillId="0" borderId="0" xfId="1" applyFont="1" applyBorder="1" applyAlignment="1">
      <alignment horizontal="right" vertical="center"/>
    </xf>
    <xf numFmtId="0" fontId="50" fillId="0" borderId="0" xfId="1" applyFont="1" applyBorder="1" applyAlignment="1">
      <alignment vertical="center" wrapText="1"/>
    </xf>
    <xf numFmtId="0" fontId="51" fillId="0" borderId="0" xfId="1" applyFont="1" applyBorder="1" applyAlignment="1">
      <alignment horizontal="right" vertical="center"/>
    </xf>
    <xf numFmtId="176" fontId="9" fillId="0" borderId="0" xfId="1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53" fillId="0" borderId="0" xfId="36" applyFont="1" applyBorder="1" applyAlignment="1">
      <alignment vertical="center" wrapText="1" readingOrder="1"/>
    </xf>
    <xf numFmtId="0" fontId="4" fillId="0" borderId="0" xfId="1" applyFont="1" applyFill="1" applyBorder="1" applyAlignment="1">
      <alignment vertical="center"/>
    </xf>
    <xf numFmtId="0" fontId="14" fillId="0" borderId="0" xfId="1" applyFont="1" applyBorder="1" applyAlignment="1"/>
    <xf numFmtId="0" fontId="0" fillId="0" borderId="0" xfId="36" applyFont="1" applyBorder="1" applyAlignment="1">
      <alignment vertical="top" wrapText="1"/>
    </xf>
    <xf numFmtId="0" fontId="9" fillId="0" borderId="0" xfId="1" applyFont="1" applyBorder="1" applyAlignment="1"/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Border="1" applyAlignment="1">
      <alignment vertical="center"/>
    </xf>
    <xf numFmtId="0" fontId="54" fillId="0" borderId="17" xfId="1" applyFont="1" applyBorder="1" applyAlignment="1">
      <alignment horizontal="left" vertical="center" indent="1"/>
    </xf>
    <xf numFmtId="0" fontId="54" fillId="0" borderId="18" xfId="1" applyFont="1" applyBorder="1" applyAlignment="1">
      <alignment horizontal="center" vertical="center"/>
    </xf>
    <xf numFmtId="177" fontId="54" fillId="0" borderId="18" xfId="1" applyNumberFormat="1" applyFont="1" applyBorder="1" applyAlignment="1" applyProtection="1">
      <alignment horizontal="center" vertical="center"/>
      <protection locked="0"/>
    </xf>
    <xf numFmtId="177" fontId="54" fillId="0" borderId="19" xfId="1" applyNumberFormat="1" applyFont="1" applyBorder="1" applyAlignment="1" applyProtection="1">
      <alignment horizontal="center" vertical="center"/>
      <protection locked="0"/>
    </xf>
    <xf numFmtId="0" fontId="53" fillId="0" borderId="30" xfId="36" applyFont="1" applyBorder="1" applyAlignment="1">
      <alignment vertical="center" wrapText="1" readingOrder="1"/>
    </xf>
    <xf numFmtId="0" fontId="39" fillId="0" borderId="31" xfId="36" applyFont="1" applyBorder="1" applyAlignment="1">
      <alignment vertical="top" wrapText="1"/>
    </xf>
    <xf numFmtId="0" fontId="53" fillId="0" borderId="28" xfId="36" applyFont="1" applyBorder="1" applyAlignment="1">
      <alignment vertical="center" wrapText="1" readingOrder="1"/>
    </xf>
    <xf numFmtId="0" fontId="39" fillId="0" borderId="29" xfId="36" applyFont="1" applyBorder="1" applyAlignment="1">
      <alignment vertical="top" wrapText="1"/>
    </xf>
    <xf numFmtId="0" fontId="53" fillId="0" borderId="32" xfId="36" applyFont="1" applyBorder="1" applyAlignment="1">
      <alignment vertical="center" wrapText="1" readingOrder="1"/>
    </xf>
    <xf numFmtId="0" fontId="39" fillId="0" borderId="33" xfId="36" applyFont="1" applyBorder="1" applyAlignment="1">
      <alignment vertical="top" wrapText="1"/>
    </xf>
    <xf numFmtId="0" fontId="1" fillId="0" borderId="0" xfId="52" applyFont="1" applyFill="1" applyBorder="1" applyAlignment="1"/>
    <xf numFmtId="0" fontId="39" fillId="0" borderId="0" xfId="36" applyFont="1" applyBorder="1" applyAlignment="1">
      <alignment vertical="top" wrapText="1"/>
    </xf>
    <xf numFmtId="177" fontId="55" fillId="0" borderId="18" xfId="1" applyNumberFormat="1" applyFont="1" applyBorder="1" applyAlignment="1" applyProtection="1">
      <alignment horizontal="center" vertical="center"/>
      <protection locked="0"/>
    </xf>
    <xf numFmtId="0" fontId="54" fillId="0" borderId="34" xfId="1" applyFont="1" applyBorder="1" applyAlignment="1">
      <alignment horizontal="left" vertical="center" indent="1"/>
    </xf>
    <xf numFmtId="0" fontId="54" fillId="0" borderId="35" xfId="1" applyFont="1" applyBorder="1" applyAlignment="1">
      <alignment horizontal="center" vertical="center"/>
    </xf>
    <xf numFmtId="177" fontId="54" fillId="0" borderId="35" xfId="1" applyNumberFormat="1" applyFont="1" applyBorder="1" applyAlignment="1" applyProtection="1">
      <alignment horizontal="center" vertical="center"/>
      <protection locked="0"/>
    </xf>
    <xf numFmtId="177" fontId="54" fillId="0" borderId="36" xfId="1" applyNumberFormat="1" applyFont="1" applyBorder="1" applyAlignment="1" applyProtection="1">
      <alignment horizontal="center" vertical="center"/>
      <protection locked="0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 shrinkToFit="1"/>
    </xf>
    <xf numFmtId="0" fontId="21" fillId="0" borderId="23" xfId="1" applyFont="1" applyBorder="1" applyAlignment="1">
      <alignment horizontal="center" vertical="center" shrinkToFit="1"/>
    </xf>
    <xf numFmtId="0" fontId="50" fillId="0" borderId="2" xfId="1" applyFont="1" applyBorder="1" applyAlignment="1">
      <alignment horizontal="left" vertical="center" wrapText="1"/>
    </xf>
    <xf numFmtId="0" fontId="50" fillId="0" borderId="4" xfId="1" applyFont="1" applyBorder="1" applyAlignment="1">
      <alignment horizontal="left" vertical="center" wrapText="1"/>
    </xf>
    <xf numFmtId="0" fontId="50" fillId="0" borderId="3" xfId="1" applyFont="1" applyBorder="1" applyAlignment="1">
      <alignment horizontal="left" vertical="center" wrapText="1"/>
    </xf>
    <xf numFmtId="0" fontId="50" fillId="0" borderId="0" xfId="1" applyFont="1" applyBorder="1" applyAlignment="1">
      <alignment horizontal="left" vertical="center" wrapText="1"/>
    </xf>
    <xf numFmtId="0" fontId="49" fillId="0" borderId="5" xfId="1" applyFont="1" applyBorder="1" applyAlignment="1">
      <alignment horizontal="center" vertical="center" wrapText="1"/>
    </xf>
    <xf numFmtId="0" fontId="49" fillId="0" borderId="27" xfId="1" applyFont="1" applyBorder="1" applyAlignment="1">
      <alignment horizontal="center" vertical="center"/>
    </xf>
    <xf numFmtId="0" fontId="49" fillId="0" borderId="10" xfId="1" applyFont="1" applyBorder="1" applyAlignment="1">
      <alignment horizontal="center" vertical="center" wrapText="1"/>
    </xf>
    <xf numFmtId="0" fontId="49" fillId="0" borderId="13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 vertical="center" wrapText="1"/>
    </xf>
    <xf numFmtId="0" fontId="50" fillId="0" borderId="12" xfId="1" applyFont="1" applyBorder="1" applyAlignment="1">
      <alignment horizontal="center" vertical="center"/>
    </xf>
    <xf numFmtId="0" fontId="50" fillId="0" borderId="24" xfId="1" applyFont="1" applyBorder="1" applyAlignment="1">
      <alignment horizontal="center" vertical="center"/>
    </xf>
    <xf numFmtId="0" fontId="50" fillId="0" borderId="5" xfId="1" applyFont="1" applyBorder="1" applyAlignment="1">
      <alignment horizontal="center" vertical="center"/>
    </xf>
    <xf numFmtId="0" fontId="50" fillId="0" borderId="1" xfId="1" applyFont="1" applyBorder="1" applyAlignment="1">
      <alignment horizontal="center" vertical="center"/>
    </xf>
    <xf numFmtId="0" fontId="50" fillId="0" borderId="6" xfId="1" applyFont="1" applyBorder="1" applyAlignment="1">
      <alignment horizontal="center" vertical="center"/>
    </xf>
    <xf numFmtId="0" fontId="50" fillId="0" borderId="25" xfId="1" applyFont="1" applyBorder="1" applyAlignment="1">
      <alignment horizontal="center" vertical="center" wrapText="1"/>
    </xf>
    <xf numFmtId="0" fontId="50" fillId="0" borderId="0" xfId="1" applyFont="1" applyBorder="1" applyAlignment="1">
      <alignment horizontal="center" vertical="center"/>
    </xf>
    <xf numFmtId="0" fontId="50" fillId="0" borderId="26" xfId="1" applyFont="1" applyBorder="1" applyAlignment="1">
      <alignment horizontal="center" vertical="center"/>
    </xf>
    <xf numFmtId="0" fontId="49" fillId="0" borderId="0" xfId="1" applyFont="1" applyBorder="1" applyAlignment="1">
      <alignment horizontal="center" vertical="center" wrapText="1"/>
    </xf>
    <xf numFmtId="0" fontId="49" fillId="0" borderId="0" xfId="1" applyFont="1" applyBorder="1" applyAlignment="1">
      <alignment horizontal="center" vertical="center"/>
    </xf>
    <xf numFmtId="0" fontId="50" fillId="0" borderId="0" xfId="1" applyFont="1" applyBorder="1" applyAlignment="1">
      <alignment horizontal="center" vertical="center" wrapText="1"/>
    </xf>
    <xf numFmtId="0" fontId="50" fillId="0" borderId="11" xfId="1" applyFont="1" applyBorder="1" applyAlignment="1">
      <alignment horizontal="left" vertical="center" wrapText="1"/>
    </xf>
    <xf numFmtId="0" fontId="50" fillId="0" borderId="12" xfId="1" applyFont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 wrapText="1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0" xfId="1" applyNumberFormat="1" applyFont="1" applyFill="1" applyBorder="1" applyAlignment="1">
      <alignment horizontal="center" vertical="center" wrapText="1"/>
    </xf>
    <xf numFmtId="0" fontId="16" fillId="3" borderId="15" xfId="1" applyNumberFormat="1" applyFont="1" applyFill="1" applyBorder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21" xfId="1" applyNumberFormat="1" applyFont="1" applyFill="1" applyBorder="1" applyAlignment="1">
      <alignment horizontal="center" vertical="center"/>
    </xf>
    <xf numFmtId="0" fontId="16" fillId="3" borderId="15" xfId="1" applyFont="1" applyFill="1" applyBorder="1" applyAlignment="1">
      <alignment horizontal="center" vertical="center"/>
    </xf>
    <xf numFmtId="0" fontId="16" fillId="3" borderId="16" xfId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19" fillId="3" borderId="22" xfId="1" applyFont="1" applyFill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57" fillId="4" borderId="18" xfId="53" applyFont="1" applyFill="1" applyBorder="1" applyAlignment="1">
      <alignment horizontal="left" vertical="center"/>
    </xf>
    <xf numFmtId="0" fontId="9" fillId="0" borderId="37" xfId="54" applyFont="1" applyBorder="1" applyAlignment="1">
      <alignment horizontal="left" vertical="center"/>
    </xf>
  </cellXfs>
  <cellStyles count="55">
    <cellStyle name="Comma0" xfId="6" xr:uid="{00000000-0005-0000-0000-000000000000}"/>
    <cellStyle name="Currency0" xfId="7" xr:uid="{00000000-0005-0000-0000-000001000000}"/>
    <cellStyle name="Date" xfId="8" xr:uid="{00000000-0005-0000-0000-000002000000}"/>
    <cellStyle name="Fixed" xfId="9" xr:uid="{00000000-0005-0000-0000-000003000000}"/>
    <cellStyle name="Followed Hyperlink" xfId="10" xr:uid="{00000000-0005-0000-0000-000004000000}"/>
    <cellStyle name="Heading 1" xfId="11" xr:uid="{00000000-0005-0000-0000-000005000000}"/>
    <cellStyle name="Heading 2" xfId="12" xr:uid="{00000000-0005-0000-0000-000006000000}"/>
    <cellStyle name="Hyperlink" xfId="13" xr:uid="{00000000-0005-0000-0000-000007000000}"/>
    <cellStyle name="Normal" xfId="36" xr:uid="{00000000-0005-0000-0000-000008000000}"/>
    <cellStyle name="Normal - Style1" xfId="14" xr:uid="{00000000-0005-0000-0000-000009000000}"/>
    <cellStyle name="Normal 2" xfId="3" xr:uid="{00000000-0005-0000-0000-00000A000000}"/>
    <cellStyle name="Normal_1" xfId="44" xr:uid="{00000000-0005-0000-0000-00000B000000}"/>
    <cellStyle name="Total" xfId="15" xr:uid="{00000000-0005-0000-0000-00000C000000}"/>
    <cellStyle name="ハイパーリンク" xfId="38" builtinId="8" hidden="1"/>
    <cellStyle name="ハイパーリンク 2" xfId="16" xr:uid="{00000000-0005-0000-0000-00000E000000}"/>
    <cellStyle name="ハイパーリンク 3" xfId="40" xr:uid="{00000000-0005-0000-0000-00000F000000}"/>
    <cellStyle name="一般_MONTHLY SCHEDULE" xfId="17" xr:uid="{00000000-0005-0000-0000-000010000000}"/>
    <cellStyle name="똿뗦먛귟 [0.00]_PRODUCT DETAIL Q1" xfId="18" xr:uid="{00000000-0005-0000-0000-000011000000}"/>
    <cellStyle name="똿뗦먛귟_PRODUCT DETAIL Q1" xfId="19" xr:uid="{00000000-0005-0000-0000-000012000000}"/>
    <cellStyle name="通貨 2" xfId="20" xr:uid="{00000000-0005-0000-0000-000013000000}"/>
    <cellStyle name="通貨 2 2" xfId="21" xr:uid="{00000000-0005-0000-0000-000014000000}"/>
    <cellStyle name="標準" xfId="0" builtinId="0"/>
    <cellStyle name="標準 10 2 2 3 2 2" xfId="48" xr:uid="{00000000-0005-0000-0000-000016000000}"/>
    <cellStyle name="標準 10 2 3" xfId="43" xr:uid="{00000000-0005-0000-0000-000017000000}"/>
    <cellStyle name="標準 10 2 3 2 2 2" xfId="42" xr:uid="{00000000-0005-0000-0000-000018000000}"/>
    <cellStyle name="標準 18 2" xfId="47" xr:uid="{00000000-0005-0000-0000-000019000000}"/>
    <cellStyle name="標準 2" xfId="1" xr:uid="{00000000-0005-0000-0000-00001A000000}"/>
    <cellStyle name="標準 2 2" xfId="4" xr:uid="{00000000-0005-0000-0000-00001B000000}"/>
    <cellStyle name="標準 2 3" xfId="41" xr:uid="{00000000-0005-0000-0000-00001C000000}"/>
    <cellStyle name="標準 2 3 2" xfId="51" xr:uid="{F57B231B-06F7-444D-B366-54D229B45656}"/>
    <cellStyle name="標準 2 3 3" xfId="54" xr:uid="{478A9A10-7413-4FE9-93B2-E079F341A7E8}"/>
    <cellStyle name="標準 29 4" xfId="53" xr:uid="{9E0171C0-C4B0-4030-9168-D60ED4450B2F}"/>
    <cellStyle name="標準 3" xfId="5" xr:uid="{00000000-0005-0000-0000-00001D000000}"/>
    <cellStyle name="標準 3 13 2" xfId="45" xr:uid="{00000000-0005-0000-0000-00001E000000}"/>
    <cellStyle name="標準 3 2" xfId="22" xr:uid="{00000000-0005-0000-0000-00001F000000}"/>
    <cellStyle name="標準 3 2 9" xfId="46" xr:uid="{00000000-0005-0000-0000-000020000000}"/>
    <cellStyle name="標準 34 2" xfId="49" xr:uid="{00000000-0005-0000-0000-000021000000}"/>
    <cellStyle name="標準 4" xfId="23" xr:uid="{00000000-0005-0000-0000-000022000000}"/>
    <cellStyle name="標準 4 2" xfId="50" xr:uid="{471ED597-A370-42D5-9007-3892CDBC2F8E}"/>
    <cellStyle name="標準 5" xfId="24" xr:uid="{00000000-0005-0000-0000-000023000000}"/>
    <cellStyle name="標準 5 2" xfId="52" xr:uid="{7A82571D-3616-4329-8BA3-3F1D0A45DEBA}"/>
    <cellStyle name="標準 6" xfId="35" xr:uid="{00000000-0005-0000-0000-000024000000}"/>
    <cellStyle name="標準 7" xfId="37" xr:uid="{00000000-0005-0000-0000-000025000000}"/>
    <cellStyle name="標準 8" xfId="39" xr:uid="{00000000-0005-0000-0000-000026000000}"/>
    <cellStyle name="標準_Sheet1" xfId="2" xr:uid="{00000000-0005-0000-0000-000027000000}"/>
    <cellStyle name="未定義" xfId="25" xr:uid="{00000000-0005-0000-0000-000028000000}"/>
    <cellStyle name="믅됞 [0.00]_PRODUCT DETAIL Q1" xfId="26" xr:uid="{00000000-0005-0000-0000-000029000000}"/>
    <cellStyle name="믅됞_PRODUCT DETAIL Q1" xfId="27" xr:uid="{00000000-0005-0000-0000-00002A000000}"/>
    <cellStyle name="백분율_HOBONG" xfId="28" xr:uid="{00000000-0005-0000-0000-00002B000000}"/>
    <cellStyle name="뷭?_BOOKSHIP" xfId="29" xr:uid="{00000000-0005-0000-0000-00002C000000}"/>
    <cellStyle name="콤마 [0]_1202" xfId="30" xr:uid="{00000000-0005-0000-0000-00002D000000}"/>
    <cellStyle name="콤마_1202" xfId="31" xr:uid="{00000000-0005-0000-0000-00002E000000}"/>
    <cellStyle name="통화 [0]_1202" xfId="32" xr:uid="{00000000-0005-0000-0000-00002F000000}"/>
    <cellStyle name="통화_1202" xfId="33" xr:uid="{00000000-0005-0000-0000-000030000000}"/>
    <cellStyle name="표준_(정보부문)월별인원계획" xfId="34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10902" cy="1562100"/>
        </a:xfrm>
        <a:prstGeom prst="rect">
          <a:avLst/>
        </a:prstGeom>
      </xdr:spPr>
    </xdr:pic>
    <xdr:clientData/>
  </xdr:twoCellAnchor>
  <xdr:twoCellAnchor editAs="absolute">
    <xdr:from>
      <xdr:col>12</xdr:col>
      <xdr:colOff>1331913</xdr:colOff>
      <xdr:row>12</xdr:row>
      <xdr:rowOff>406400</xdr:rowOff>
    </xdr:from>
    <xdr:to>
      <xdr:col>17</xdr:col>
      <xdr:colOff>690563</xdr:colOff>
      <xdr:row>27</xdr:row>
      <xdr:rowOff>158750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953788" y="8740775"/>
          <a:ext cx="9240838" cy="119919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0</xdr:colOff>
      <xdr:row>1</xdr:row>
      <xdr:rowOff>592509</xdr:rowOff>
    </xdr:from>
    <xdr:to>
      <xdr:col>4</xdr:col>
      <xdr:colOff>642938</xdr:colOff>
      <xdr:row>2</xdr:row>
      <xdr:rowOff>876300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945059"/>
          <a:ext cx="11053763" cy="90291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3960813</xdr:colOff>
      <xdr:row>17</xdr:row>
      <xdr:rowOff>0</xdr:rowOff>
    </xdr:from>
    <xdr:ext cx="4667250" cy="213518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960813" y="12930188"/>
          <a:ext cx="4667250" cy="21351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6</xdr:col>
      <xdr:colOff>1404937</xdr:colOff>
      <xdr:row>17</xdr:row>
      <xdr:rowOff>166688</xdr:rowOff>
    </xdr:from>
    <xdr:to>
      <xdr:col>12</xdr:col>
      <xdr:colOff>0</xdr:colOff>
      <xdr:row>19</xdr:row>
      <xdr:rowOff>762001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4739937" y="12707938"/>
          <a:ext cx="7961313" cy="2373313"/>
          <a:chOff x="26149355" y="16816672"/>
          <a:chExt cx="10083006" cy="3506072"/>
        </a:xfrm>
      </xdr:grpSpPr>
      <xdr:sp macro="" textlink="">
        <xdr:nvSpPr>
          <xdr:cNvPr id="18" name="円/楕円 12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6149355" y="16816672"/>
            <a:ext cx="10083006" cy="300280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6907359" y="17454941"/>
            <a:ext cx="8721381" cy="28678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twoCellAnchor editAs="oneCell">
    <xdr:from>
      <xdr:col>15</xdr:col>
      <xdr:colOff>1023811</xdr:colOff>
      <xdr:row>3</xdr:row>
      <xdr:rowOff>95250</xdr:rowOff>
    </xdr:from>
    <xdr:to>
      <xdr:col>17</xdr:col>
      <xdr:colOff>695682</xdr:colOff>
      <xdr:row>10</xdr:row>
      <xdr:rowOff>222250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630561" y="3016250"/>
          <a:ext cx="3608871" cy="4095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1910902</xdr:colOff>
      <xdr:row>1</xdr:row>
      <xdr:rowOff>190500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701250"/>
          <a:ext cx="1910902" cy="155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BO33"/>
  <sheetViews>
    <sheetView tabSelected="1" view="pageBreakPreview" zoomScale="30" zoomScaleNormal="40" zoomScaleSheetLayoutView="30" zoomScalePageLayoutView="10" workbookViewId="0">
      <selection activeCell="I27" sqref="I27"/>
    </sheetView>
  </sheetViews>
  <sheetFormatPr defaultRowHeight="13.5"/>
  <cols>
    <col min="1" max="1" width="73.375" customWidth="1"/>
    <col min="2" max="2" width="25" customWidth="1"/>
    <col min="3" max="3" width="25.625" customWidth="1"/>
    <col min="4" max="4" width="12.625" customWidth="1"/>
    <col min="5" max="5" width="25.625" customWidth="1"/>
    <col min="6" max="6" width="12.625" customWidth="1"/>
    <col min="7" max="7" width="25.625" customWidth="1"/>
    <col min="8" max="8" width="12.625" customWidth="1"/>
    <col min="9" max="9" width="25.625" customWidth="1"/>
    <col min="10" max="10" width="19.5" customWidth="1"/>
    <col min="11" max="11" width="25.625" customWidth="1"/>
    <col min="12" max="12" width="13.375" customWidth="1"/>
    <col min="13" max="17" width="26" customWidth="1"/>
    <col min="18" max="18" width="11.25" customWidth="1"/>
    <col min="19" max="19" width="16.875" customWidth="1"/>
    <col min="20" max="20" width="18.125" style="44" customWidth="1"/>
    <col min="21" max="21" width="9.25" style="44" customWidth="1"/>
    <col min="22" max="29" width="9" style="24" hidden="1" customWidth="1"/>
    <col min="30" max="34" width="9" style="44" hidden="1" customWidth="1"/>
    <col min="35" max="53" width="9" style="44" customWidth="1"/>
    <col min="54" max="54" width="9" style="24" customWidth="1"/>
    <col min="55" max="67" width="9" style="24"/>
  </cols>
  <sheetData>
    <row r="1" spans="1:67" s="5" customFormat="1" ht="106.5" customHeight="1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5" t="s">
        <v>11</v>
      </c>
      <c r="N1" s="95"/>
      <c r="O1" s="95"/>
      <c r="P1" s="95"/>
      <c r="Q1" s="95"/>
      <c r="R1" s="3"/>
      <c r="S1" s="4"/>
      <c r="T1" s="46"/>
      <c r="U1" s="46"/>
      <c r="V1" s="25"/>
      <c r="W1" s="25"/>
      <c r="X1" s="25"/>
      <c r="Y1" s="25"/>
      <c r="Z1" s="25"/>
      <c r="AA1" s="25"/>
      <c r="AB1" s="25"/>
      <c r="AC1" s="25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</row>
    <row r="2" spans="1:67" s="5" customFormat="1" ht="48.75" customHeight="1">
      <c r="T2" s="43"/>
      <c r="U2" s="49"/>
      <c r="V2" s="25"/>
      <c r="W2" s="25"/>
      <c r="X2" s="25"/>
      <c r="Y2" s="25"/>
      <c r="Z2" s="25"/>
      <c r="AA2" s="25"/>
      <c r="AB2" s="25"/>
      <c r="AC2" s="25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</row>
    <row r="3" spans="1:67" s="8" customFormat="1" ht="71.25" customHeight="1">
      <c r="A3" s="96"/>
      <c r="B3" s="96"/>
      <c r="C3" s="96"/>
      <c r="D3" s="96"/>
      <c r="E3" s="96"/>
      <c r="F3" s="19"/>
      <c r="G3" s="7"/>
      <c r="H3" s="7"/>
      <c r="K3" s="7"/>
      <c r="L3" s="7"/>
      <c r="O3" s="17" t="s">
        <v>0</v>
      </c>
      <c r="P3" s="97">
        <v>46188</v>
      </c>
      <c r="Q3" s="97"/>
      <c r="R3" s="18" t="s">
        <v>22</v>
      </c>
      <c r="T3" s="47"/>
      <c r="U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</row>
    <row r="4" spans="1:67" s="8" customFormat="1" ht="71.25" customHeight="1">
      <c r="A4" s="9" t="s">
        <v>21</v>
      </c>
      <c r="B4" s="19"/>
      <c r="C4" s="19"/>
      <c r="D4" s="19"/>
      <c r="E4" s="19"/>
      <c r="F4" s="19"/>
      <c r="J4" s="17"/>
      <c r="K4" s="97"/>
      <c r="L4" s="97"/>
      <c r="M4" s="6"/>
      <c r="T4" s="47"/>
      <c r="U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</row>
    <row r="5" spans="1:67" s="10" customFormat="1" ht="48.75" customHeight="1">
      <c r="A5" s="98" t="s">
        <v>1</v>
      </c>
      <c r="B5" s="101" t="s">
        <v>2</v>
      </c>
      <c r="C5" s="101" t="s">
        <v>3</v>
      </c>
      <c r="D5" s="101"/>
      <c r="E5" s="101"/>
      <c r="F5" s="101"/>
      <c r="G5" s="101" t="s">
        <v>8</v>
      </c>
      <c r="H5" s="101"/>
      <c r="I5" s="101" t="s">
        <v>10</v>
      </c>
      <c r="J5" s="101"/>
      <c r="K5" s="104" t="s">
        <v>8</v>
      </c>
      <c r="L5" s="105"/>
      <c r="M5" s="11"/>
      <c r="N5" s="11"/>
      <c r="O5" s="11"/>
      <c r="T5" s="51"/>
      <c r="U5" s="51"/>
      <c r="V5" s="26"/>
      <c r="W5" s="26"/>
      <c r="X5" s="26"/>
      <c r="Y5" s="26"/>
      <c r="Z5" s="26"/>
      <c r="AA5" s="26"/>
      <c r="AB5" s="26"/>
      <c r="AC5" s="26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</row>
    <row r="6" spans="1:67" s="10" customFormat="1" ht="48.75" customHeight="1">
      <c r="A6" s="99"/>
      <c r="B6" s="102"/>
      <c r="C6" s="106" t="s">
        <v>4</v>
      </c>
      <c r="D6" s="106"/>
      <c r="E6" s="106" t="s">
        <v>5</v>
      </c>
      <c r="F6" s="106"/>
      <c r="G6" s="106" t="s">
        <v>5</v>
      </c>
      <c r="H6" s="106"/>
      <c r="I6" s="106" t="s">
        <v>5</v>
      </c>
      <c r="J6" s="106"/>
      <c r="K6" s="107" t="s">
        <v>9</v>
      </c>
      <c r="L6" s="108"/>
      <c r="M6" s="12"/>
      <c r="N6" s="11"/>
      <c r="O6" s="11"/>
      <c r="T6" s="51"/>
      <c r="U6" s="51"/>
      <c r="V6" s="26"/>
      <c r="W6" s="26"/>
      <c r="X6" s="26"/>
      <c r="Y6" s="26"/>
      <c r="Z6" s="26"/>
      <c r="AA6" s="26"/>
      <c r="AB6" s="26"/>
      <c r="AC6" s="26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</row>
    <row r="7" spans="1:67" s="10" customFormat="1" ht="27.75" customHeight="1">
      <c r="A7" s="99"/>
      <c r="B7" s="102"/>
      <c r="C7" s="106"/>
      <c r="D7" s="106"/>
      <c r="E7" s="106"/>
      <c r="F7" s="106"/>
      <c r="G7" s="106"/>
      <c r="H7" s="106"/>
      <c r="I7" s="106"/>
      <c r="J7" s="106"/>
      <c r="K7" s="107"/>
      <c r="L7" s="108"/>
      <c r="M7" s="11"/>
      <c r="N7" s="11"/>
      <c r="O7" s="11"/>
      <c r="T7" s="51"/>
      <c r="U7" s="51"/>
      <c r="V7" s="26"/>
      <c r="W7" s="26"/>
      <c r="X7" s="26"/>
      <c r="Y7" s="26"/>
      <c r="Z7" s="26"/>
      <c r="AA7" s="26"/>
      <c r="AB7" s="26"/>
      <c r="AC7" s="26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</row>
    <row r="8" spans="1:67" s="10" customFormat="1" ht="11.25" hidden="1" customHeight="1">
      <c r="A8" s="99"/>
      <c r="B8" s="102"/>
      <c r="C8" s="106"/>
      <c r="D8" s="106"/>
      <c r="E8" s="106"/>
      <c r="F8" s="106"/>
      <c r="G8" s="106"/>
      <c r="H8" s="106"/>
      <c r="I8" s="106"/>
      <c r="J8" s="106"/>
      <c r="K8" s="107"/>
      <c r="L8" s="108"/>
      <c r="M8" s="11"/>
      <c r="N8" s="11"/>
      <c r="O8" s="11"/>
      <c r="T8" s="51"/>
      <c r="U8" s="51"/>
      <c r="V8" s="26"/>
      <c r="W8" s="26"/>
      <c r="X8" s="26"/>
      <c r="Y8" s="26"/>
      <c r="Z8" s="26"/>
      <c r="AA8" s="26"/>
      <c r="AB8" s="26"/>
      <c r="AC8" s="26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</row>
    <row r="9" spans="1:67" s="10" customFormat="1" ht="48.75" customHeight="1">
      <c r="A9" s="100"/>
      <c r="B9" s="103"/>
      <c r="C9" s="20"/>
      <c r="D9" s="20"/>
      <c r="E9" s="20"/>
      <c r="F9" s="20"/>
      <c r="G9" s="20"/>
      <c r="H9" s="20"/>
      <c r="I9" s="20"/>
      <c r="J9" s="20"/>
      <c r="K9" s="109" t="s">
        <v>14</v>
      </c>
      <c r="L9" s="110"/>
      <c r="M9" s="11"/>
      <c r="N9" s="11"/>
      <c r="O9" s="11"/>
      <c r="T9" s="51"/>
      <c r="U9" s="51"/>
      <c r="V9" s="26"/>
      <c r="W9" s="26"/>
      <c r="X9" s="26"/>
      <c r="Y9" s="26"/>
      <c r="Z9" s="26"/>
      <c r="AA9" s="26"/>
      <c r="AB9" s="26"/>
      <c r="AC9" s="111" t="s">
        <v>66</v>
      </c>
      <c r="AD9" s="111"/>
      <c r="AE9" s="111" t="s">
        <v>67</v>
      </c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</row>
    <row r="10" spans="1:67" s="10" customFormat="1" ht="61.5" customHeight="1">
      <c r="A10" s="52" t="str">
        <f>IF(AND(D10="月",F10="月"),AE10,"★"&amp;AE10)</f>
        <v>ADDISON</v>
      </c>
      <c r="B10" s="53" t="str">
        <f t="shared" ref="B10:B15" si="0">W10</f>
        <v>060W</v>
      </c>
      <c r="C10" s="54" t="str">
        <f t="shared" ref="C10:C15" si="1">E10</f>
        <v>6/15</v>
      </c>
      <c r="D10" s="54" t="str">
        <f t="shared" ref="D10:D15" si="2">TEXT(C10,"aaa")</f>
        <v>月</v>
      </c>
      <c r="E10" s="54" t="str">
        <f t="shared" ref="E10:E14" si="3">TEXT(SUBSTITUTE(X10,"(月)",""),"m/d")</f>
        <v>6/15</v>
      </c>
      <c r="F10" s="54" t="str">
        <f t="shared" ref="F10:F15" si="4">TEXT(E10,"aaa")</f>
        <v>月</v>
      </c>
      <c r="G10" s="54" t="str">
        <f t="shared" ref="G10:G15" si="5">TEXT(SUBSTITUTE(Y10,"(木)",""),"m/d")</f>
        <v>6/18</v>
      </c>
      <c r="H10" s="54" t="str">
        <f t="shared" ref="H10:H15" si="6">TEXT(G10,"aaa")</f>
        <v>木</v>
      </c>
      <c r="I10" s="54" t="str">
        <f t="shared" ref="I10:I15" si="7">TEXT(SUBSTITUTE(Z10,"(土)",""),"m/d")</f>
        <v>6/20</v>
      </c>
      <c r="J10" s="54" t="str">
        <f t="shared" ref="J10:J15" si="8">TEXT(I10,"aaa")</f>
        <v>土</v>
      </c>
      <c r="K10" s="54" t="str">
        <f t="shared" ref="K10:K15" si="9">TEXT(SUBSTITUTE(AA10,"(土)",""),"m/d")</f>
        <v>8/1</v>
      </c>
      <c r="L10" s="55" t="str">
        <f t="shared" ref="L10:L15" si="10">TEXT(K10,"aaa")</f>
        <v>土</v>
      </c>
      <c r="M10" s="11"/>
      <c r="N10" s="11"/>
      <c r="O10" s="11"/>
      <c r="T10" s="45"/>
      <c r="U10" s="48"/>
      <c r="V10" s="58" t="s">
        <v>27</v>
      </c>
      <c r="W10" s="59" t="s">
        <v>31</v>
      </c>
      <c r="X10" s="59" t="s">
        <v>32</v>
      </c>
      <c r="Y10" s="59" t="s">
        <v>33</v>
      </c>
      <c r="Z10" s="59" t="s">
        <v>34</v>
      </c>
      <c r="AA10" s="59" t="s">
        <v>35</v>
      </c>
      <c r="AB10" s="59"/>
      <c r="AC10" s="58" t="s">
        <v>27</v>
      </c>
      <c r="AD10" s="112"/>
      <c r="AE10" s="113" t="str">
        <f>IF(V10=AC10,V10,"※"&amp;V10)</f>
        <v>ADDISON</v>
      </c>
      <c r="AF10" s="63"/>
      <c r="AG10" s="63"/>
      <c r="AH10" s="45"/>
      <c r="AI10" s="45"/>
      <c r="AJ10" s="63"/>
      <c r="AK10" s="63"/>
      <c r="AL10" s="45"/>
      <c r="AM10" s="63"/>
      <c r="AN10" s="63"/>
      <c r="AO10" s="63"/>
      <c r="AP10" s="45"/>
      <c r="AQ10" s="63"/>
      <c r="AR10" s="63"/>
      <c r="AS10" s="45"/>
      <c r="AT10" s="63"/>
      <c r="AU10" s="63"/>
      <c r="AV10" s="45"/>
      <c r="AW10" s="62"/>
      <c r="AX10" s="45"/>
      <c r="AY10" s="62"/>
      <c r="AZ10" s="62"/>
      <c r="BA10" s="63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</row>
    <row r="11" spans="1:67" s="10" customFormat="1" ht="61.5" customHeight="1">
      <c r="A11" s="52" t="str">
        <f t="shared" ref="A11:A16" si="11">IF(AND(D11="月",F11="月"),AE11,"★"&amp;AE11)</f>
        <v>※NYK PAULA</v>
      </c>
      <c r="B11" s="53" t="str">
        <f t="shared" si="0"/>
        <v>1042W</v>
      </c>
      <c r="C11" s="54" t="str">
        <f t="shared" si="1"/>
        <v>6/22</v>
      </c>
      <c r="D11" s="54" t="str">
        <f t="shared" si="2"/>
        <v>月</v>
      </c>
      <c r="E11" s="54" t="str">
        <f t="shared" si="3"/>
        <v>6/22</v>
      </c>
      <c r="F11" s="54" t="str">
        <f t="shared" si="4"/>
        <v>月</v>
      </c>
      <c r="G11" s="54" t="str">
        <f t="shared" si="5"/>
        <v>6/25</v>
      </c>
      <c r="H11" s="54" t="str">
        <f t="shared" si="6"/>
        <v>木</v>
      </c>
      <c r="I11" s="54" t="str">
        <f t="shared" si="7"/>
        <v>6/27</v>
      </c>
      <c r="J11" s="54" t="str">
        <f t="shared" si="8"/>
        <v>土</v>
      </c>
      <c r="K11" s="54" t="str">
        <f t="shared" si="9"/>
        <v>8/8</v>
      </c>
      <c r="L11" s="55" t="str">
        <f t="shared" si="10"/>
        <v>土</v>
      </c>
      <c r="M11" s="11"/>
      <c r="N11" s="11"/>
      <c r="O11" s="11"/>
      <c r="T11" s="45"/>
      <c r="U11" s="48"/>
      <c r="V11" s="56" t="s">
        <v>43</v>
      </c>
      <c r="W11" s="57" t="s">
        <v>37</v>
      </c>
      <c r="X11" s="57" t="s">
        <v>38</v>
      </c>
      <c r="Y11" s="57" t="s">
        <v>39</v>
      </c>
      <c r="Z11" s="57" t="s">
        <v>28</v>
      </c>
      <c r="AA11" s="57" t="s">
        <v>40</v>
      </c>
      <c r="AB11" s="57"/>
      <c r="AC11" s="57"/>
      <c r="AD11" s="63"/>
      <c r="AE11" s="113" t="str">
        <f t="shared" ref="AE11:AE16" si="12">IF(V11=AC11,V11,"※"&amp;V11)</f>
        <v>※NYK PAULA</v>
      </c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45"/>
      <c r="AW11" s="63"/>
      <c r="AX11" s="45"/>
      <c r="AY11" s="63"/>
      <c r="AZ11" s="63"/>
      <c r="BA11" s="63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</row>
    <row r="12" spans="1:67" s="10" customFormat="1" ht="61.5" customHeight="1">
      <c r="A12" s="52" t="str">
        <f t="shared" si="11"/>
        <v>※IRENES RALLY</v>
      </c>
      <c r="B12" s="53" t="str">
        <f t="shared" si="0"/>
        <v>014W</v>
      </c>
      <c r="C12" s="54" t="str">
        <f t="shared" si="1"/>
        <v>6/29</v>
      </c>
      <c r="D12" s="54" t="str">
        <f t="shared" si="2"/>
        <v>月</v>
      </c>
      <c r="E12" s="54" t="str">
        <f t="shared" si="3"/>
        <v>6/29</v>
      </c>
      <c r="F12" s="54" t="str">
        <f t="shared" si="4"/>
        <v>月</v>
      </c>
      <c r="G12" s="54" t="str">
        <f t="shared" si="5"/>
        <v>7/2</v>
      </c>
      <c r="H12" s="54" t="str">
        <f t="shared" si="6"/>
        <v>木</v>
      </c>
      <c r="I12" s="54" t="str">
        <f t="shared" si="7"/>
        <v>7/4</v>
      </c>
      <c r="J12" s="54" t="str">
        <f t="shared" si="8"/>
        <v>土</v>
      </c>
      <c r="K12" s="54" t="str">
        <f t="shared" si="9"/>
        <v>8/15</v>
      </c>
      <c r="L12" s="55" t="str">
        <f t="shared" si="10"/>
        <v>土</v>
      </c>
      <c r="M12" s="11"/>
      <c r="N12" s="11"/>
      <c r="O12" s="11"/>
      <c r="T12" s="45"/>
      <c r="U12" s="48"/>
      <c r="V12" s="58" t="s">
        <v>68</v>
      </c>
      <c r="W12" s="59" t="s">
        <v>44</v>
      </c>
      <c r="X12" s="59" t="s">
        <v>45</v>
      </c>
      <c r="Y12" s="59" t="s">
        <v>46</v>
      </c>
      <c r="Z12" s="59" t="s">
        <v>47</v>
      </c>
      <c r="AA12" s="59" t="s">
        <v>48</v>
      </c>
      <c r="AB12" s="59"/>
      <c r="AC12" s="59" t="s">
        <v>26</v>
      </c>
      <c r="AD12" s="45"/>
      <c r="AE12" s="113" t="str">
        <f t="shared" si="12"/>
        <v>※IRENES RALLY</v>
      </c>
      <c r="AF12" s="63"/>
      <c r="AG12" s="63"/>
      <c r="AH12" s="45"/>
      <c r="AI12" s="63"/>
      <c r="AJ12" s="63"/>
      <c r="AK12" s="63"/>
      <c r="AL12" s="45"/>
      <c r="AM12" s="63"/>
      <c r="AN12" s="63"/>
      <c r="AO12" s="63"/>
      <c r="AP12" s="45"/>
      <c r="AQ12" s="63"/>
      <c r="AR12" s="63"/>
      <c r="AS12" s="45"/>
      <c r="AT12" s="63"/>
      <c r="AU12" s="63"/>
      <c r="AV12" s="45"/>
      <c r="AW12" s="62"/>
      <c r="AX12" s="45"/>
      <c r="AY12" s="62"/>
      <c r="AZ12" s="62"/>
      <c r="BA12" s="63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</row>
    <row r="13" spans="1:67" s="26" customFormat="1" ht="61.5" customHeight="1">
      <c r="A13" s="52" t="str">
        <f t="shared" si="11"/>
        <v>ADDISON</v>
      </c>
      <c r="B13" s="53" t="str">
        <f t="shared" si="0"/>
        <v>062W</v>
      </c>
      <c r="C13" s="54" t="str">
        <f t="shared" si="1"/>
        <v>7/6</v>
      </c>
      <c r="D13" s="54" t="str">
        <f t="shared" si="2"/>
        <v>月</v>
      </c>
      <c r="E13" s="54" t="str">
        <f t="shared" si="3"/>
        <v>7/6</v>
      </c>
      <c r="F13" s="54" t="str">
        <f t="shared" si="4"/>
        <v>月</v>
      </c>
      <c r="G13" s="54" t="str">
        <f t="shared" si="5"/>
        <v>7/9</v>
      </c>
      <c r="H13" s="54" t="str">
        <f t="shared" si="6"/>
        <v>木</v>
      </c>
      <c r="I13" s="54" t="str">
        <f t="shared" si="7"/>
        <v>7/11</v>
      </c>
      <c r="J13" s="54" t="str">
        <f t="shared" si="8"/>
        <v>土</v>
      </c>
      <c r="K13" s="54" t="str">
        <f t="shared" si="9"/>
        <v>8/22</v>
      </c>
      <c r="L13" s="55" t="str">
        <f t="shared" si="10"/>
        <v>土</v>
      </c>
      <c r="M13" s="27"/>
      <c r="N13" s="27"/>
      <c r="O13" s="27"/>
      <c r="T13" s="45"/>
      <c r="U13" s="48"/>
      <c r="V13" s="58" t="s">
        <v>27</v>
      </c>
      <c r="W13" s="59" t="s">
        <v>49</v>
      </c>
      <c r="X13" s="59" t="s">
        <v>50</v>
      </c>
      <c r="Y13" s="59" t="s">
        <v>51</v>
      </c>
      <c r="Z13" s="59" t="s">
        <v>52</v>
      </c>
      <c r="AA13" s="59" t="s">
        <v>53</v>
      </c>
      <c r="AB13" s="59"/>
      <c r="AC13" s="59" t="s">
        <v>27</v>
      </c>
      <c r="AD13" s="45"/>
      <c r="AE13" s="113" t="str">
        <f t="shared" si="12"/>
        <v>ADDISON</v>
      </c>
      <c r="AF13" s="63"/>
      <c r="AG13" s="63"/>
      <c r="AH13" s="45"/>
      <c r="AI13" s="45"/>
      <c r="AJ13" s="63"/>
      <c r="AK13" s="63"/>
      <c r="AL13" s="45"/>
      <c r="AM13" s="63"/>
      <c r="AN13" s="63"/>
      <c r="AO13" s="63"/>
      <c r="AP13" s="45"/>
      <c r="AQ13" s="63"/>
      <c r="AR13" s="63"/>
      <c r="AS13" s="45"/>
      <c r="AT13" s="63"/>
      <c r="AU13" s="63"/>
      <c r="AV13" s="45"/>
      <c r="AW13" s="62"/>
      <c r="AX13" s="45"/>
      <c r="AY13" s="62"/>
      <c r="AZ13" s="62"/>
      <c r="BA13" s="63"/>
    </row>
    <row r="14" spans="1:67" s="10" customFormat="1" ht="61.5" customHeight="1">
      <c r="A14" s="52" t="str">
        <f t="shared" si="11"/>
        <v>NYK PAULA</v>
      </c>
      <c r="B14" s="53" t="str">
        <f t="shared" si="0"/>
        <v>1044W</v>
      </c>
      <c r="C14" s="54" t="str">
        <f t="shared" si="1"/>
        <v>7/13</v>
      </c>
      <c r="D14" s="54" t="str">
        <f t="shared" si="2"/>
        <v>月</v>
      </c>
      <c r="E14" s="54" t="str">
        <f t="shared" si="3"/>
        <v>7/13</v>
      </c>
      <c r="F14" s="54" t="str">
        <f t="shared" si="4"/>
        <v>月</v>
      </c>
      <c r="G14" s="54" t="str">
        <f t="shared" si="5"/>
        <v>7/16</v>
      </c>
      <c r="H14" s="54" t="str">
        <f t="shared" si="6"/>
        <v>木</v>
      </c>
      <c r="I14" s="54" t="str">
        <f t="shared" si="7"/>
        <v>7/18</v>
      </c>
      <c r="J14" s="54" t="str">
        <f t="shared" si="8"/>
        <v>土</v>
      </c>
      <c r="K14" s="54" t="str">
        <f t="shared" si="9"/>
        <v>8/29</v>
      </c>
      <c r="L14" s="55" t="str">
        <f t="shared" si="10"/>
        <v>土</v>
      </c>
      <c r="M14" s="11"/>
      <c r="N14" s="11"/>
      <c r="O14" s="11"/>
      <c r="T14" s="45"/>
      <c r="U14" s="48"/>
      <c r="V14" s="56" t="s">
        <v>43</v>
      </c>
      <c r="W14" s="57" t="s">
        <v>54</v>
      </c>
      <c r="X14" s="57" t="s">
        <v>55</v>
      </c>
      <c r="Y14" s="57" t="s">
        <v>56</v>
      </c>
      <c r="Z14" s="57" t="s">
        <v>29</v>
      </c>
      <c r="AA14" s="57" t="s">
        <v>57</v>
      </c>
      <c r="AB14" s="57"/>
      <c r="AC14" s="57" t="s">
        <v>43</v>
      </c>
      <c r="AD14" s="63"/>
      <c r="AE14" s="113" t="str">
        <f t="shared" si="12"/>
        <v>NYK PAULA</v>
      </c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45"/>
      <c r="AW14" s="63"/>
      <c r="AX14" s="45"/>
      <c r="AY14" s="63"/>
      <c r="AZ14" s="63"/>
      <c r="BA14" s="63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</row>
    <row r="15" spans="1:67" s="10" customFormat="1" ht="61.5" customHeight="1">
      <c r="A15" s="52" t="str">
        <f t="shared" si="11"/>
        <v>★※IRENES RALLY</v>
      </c>
      <c r="B15" s="53" t="str">
        <f t="shared" si="0"/>
        <v>016W</v>
      </c>
      <c r="C15" s="64" t="str">
        <f t="shared" si="1"/>
        <v>7/17</v>
      </c>
      <c r="D15" s="64" t="str">
        <f t="shared" si="2"/>
        <v>金</v>
      </c>
      <c r="E15" s="64" t="str">
        <f>TEXT(SUBSTITUTE(X15,"(金)",""),"m/d")</f>
        <v>7/17</v>
      </c>
      <c r="F15" s="64" t="str">
        <f t="shared" si="4"/>
        <v>金</v>
      </c>
      <c r="G15" s="54" t="str">
        <f t="shared" si="5"/>
        <v>7/23</v>
      </c>
      <c r="H15" s="54" t="str">
        <f t="shared" si="6"/>
        <v>木</v>
      </c>
      <c r="I15" s="54" t="str">
        <f t="shared" si="7"/>
        <v>7/25</v>
      </c>
      <c r="J15" s="54" t="str">
        <f t="shared" si="8"/>
        <v>土</v>
      </c>
      <c r="K15" s="54" t="str">
        <f t="shared" si="9"/>
        <v>9/5</v>
      </c>
      <c r="L15" s="55" t="str">
        <f t="shared" si="10"/>
        <v>土</v>
      </c>
      <c r="M15" s="11"/>
      <c r="N15" s="11"/>
      <c r="O15" s="11"/>
      <c r="T15" s="51"/>
      <c r="U15" s="51"/>
      <c r="V15" s="58" t="s">
        <v>68</v>
      </c>
      <c r="W15" s="59" t="s">
        <v>58</v>
      </c>
      <c r="X15" s="59" t="s">
        <v>59</v>
      </c>
      <c r="Y15" s="59" t="s">
        <v>60</v>
      </c>
      <c r="Z15" s="59" t="s">
        <v>30</v>
      </c>
      <c r="AA15" s="59" t="s">
        <v>61</v>
      </c>
      <c r="AB15" s="59"/>
      <c r="AC15" s="59" t="s">
        <v>26</v>
      </c>
      <c r="AD15" s="45"/>
      <c r="AE15" s="113" t="str">
        <f t="shared" si="12"/>
        <v>※IRENES RALLY</v>
      </c>
      <c r="AF15" s="63"/>
      <c r="AG15" s="63"/>
      <c r="AH15" s="45"/>
      <c r="AI15" s="63"/>
      <c r="AJ15" s="63"/>
      <c r="AK15" s="63"/>
      <c r="AL15" s="45"/>
      <c r="AM15" s="63"/>
      <c r="AN15" s="63"/>
      <c r="AO15" s="63"/>
      <c r="AP15" s="45"/>
      <c r="AQ15" s="63"/>
      <c r="AR15" s="63"/>
      <c r="AS15" s="45"/>
      <c r="AT15" s="63"/>
      <c r="AU15" s="63"/>
      <c r="AV15" s="45"/>
      <c r="AW15" s="62"/>
      <c r="AX15" s="45"/>
      <c r="AY15" s="62"/>
      <c r="AZ15" s="62"/>
      <c r="BA15" s="63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</row>
    <row r="16" spans="1:67" s="10" customFormat="1" ht="61.5" customHeight="1">
      <c r="A16" s="65" t="str">
        <f t="shared" si="11"/>
        <v>ADDISON</v>
      </c>
      <c r="B16" s="66" t="str">
        <f>W16</f>
        <v>064W</v>
      </c>
      <c r="C16" s="67" t="str">
        <f>E16</f>
        <v>7/27</v>
      </c>
      <c r="D16" s="67" t="str">
        <f>TEXT(C16,"aaa")</f>
        <v>月</v>
      </c>
      <c r="E16" s="67" t="str">
        <f>TEXT(SUBSTITUTE(X16,"(月)",""),"m/d")</f>
        <v>7/27</v>
      </c>
      <c r="F16" s="67" t="str">
        <f>TEXT(E16,"aaa")</f>
        <v>月</v>
      </c>
      <c r="G16" s="67" t="str">
        <f>TEXT(SUBSTITUTE(Y16,"(木)",""),"m/d")</f>
        <v>7/30</v>
      </c>
      <c r="H16" s="67" t="str">
        <f>TEXT(G16,"aaa")</f>
        <v>木</v>
      </c>
      <c r="I16" s="67" t="str">
        <f>TEXT(SUBSTITUTE(Z16,"(土)",""),"m/d")</f>
        <v>8/1</v>
      </c>
      <c r="J16" s="67" t="str">
        <f>TEXT(I16,"aaa")</f>
        <v>土</v>
      </c>
      <c r="K16" s="67" t="str">
        <f>TEXT(SUBSTITUTE(AA16,"(土)",""),"m/d")</f>
        <v>9/12</v>
      </c>
      <c r="L16" s="68" t="str">
        <f>TEXT(K16,"aaa")</f>
        <v>土</v>
      </c>
      <c r="O16" s="11"/>
      <c r="T16" s="51"/>
      <c r="U16" s="51"/>
      <c r="V16" s="58" t="s">
        <v>27</v>
      </c>
      <c r="W16" s="59" t="s">
        <v>62</v>
      </c>
      <c r="X16" s="59" t="s">
        <v>63</v>
      </c>
      <c r="Y16" s="59" t="s">
        <v>64</v>
      </c>
      <c r="Z16" s="59" t="s">
        <v>35</v>
      </c>
      <c r="AA16" s="59" t="s">
        <v>65</v>
      </c>
      <c r="AB16" s="59"/>
      <c r="AC16" s="59" t="s">
        <v>27</v>
      </c>
      <c r="AD16" s="45"/>
      <c r="AE16" s="113" t="str">
        <f t="shared" si="12"/>
        <v>ADDISON</v>
      </c>
      <c r="AF16" s="63"/>
      <c r="AG16" s="63"/>
      <c r="AH16" s="45"/>
      <c r="AI16" s="45"/>
      <c r="AJ16" s="63"/>
      <c r="AK16" s="63"/>
      <c r="AL16" s="45"/>
      <c r="AM16" s="63"/>
      <c r="AN16" s="63"/>
      <c r="AO16" s="63"/>
      <c r="AP16" s="45"/>
      <c r="AQ16" s="63"/>
      <c r="AR16" s="63"/>
      <c r="AS16" s="45"/>
      <c r="AT16" s="63"/>
      <c r="AU16" s="63"/>
      <c r="AV16" s="45"/>
      <c r="AW16" s="62"/>
      <c r="AX16" s="45"/>
      <c r="AY16" s="62"/>
      <c r="AZ16" s="62"/>
      <c r="BA16" s="63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</row>
    <row r="17" spans="1:67" s="10" customFormat="1" ht="69.95" customHeight="1">
      <c r="A17" s="21"/>
      <c r="B17" s="22"/>
      <c r="C17" s="22"/>
      <c r="D17" s="22"/>
      <c r="E17" s="22"/>
      <c r="F17"/>
      <c r="G17"/>
      <c r="H17"/>
      <c r="I17" s="5"/>
      <c r="J17" s="5"/>
      <c r="K17" s="5"/>
      <c r="L17" s="5"/>
      <c r="O17" s="11"/>
      <c r="T17" s="51"/>
      <c r="U17" s="51"/>
      <c r="V17" s="56" t="s">
        <v>36</v>
      </c>
      <c r="W17" s="57"/>
      <c r="X17" s="57"/>
      <c r="Y17" s="57"/>
      <c r="Z17" s="57"/>
      <c r="AA17" s="57"/>
      <c r="AB17" s="57"/>
      <c r="AC17" s="57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45"/>
      <c r="AW17" s="63"/>
      <c r="AX17" s="45"/>
      <c r="AY17" s="63"/>
      <c r="AZ17" s="63"/>
      <c r="BA17" s="63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</row>
    <row r="18" spans="1:67" s="26" customFormat="1" ht="69.95" customHeight="1">
      <c r="A18" s="23"/>
      <c r="B18" s="22"/>
      <c r="C18" s="22"/>
      <c r="D18" s="22"/>
      <c r="E18" s="22"/>
      <c r="F18" s="24"/>
      <c r="G18" s="24"/>
      <c r="H18" s="24"/>
      <c r="I18" s="25"/>
      <c r="J18" s="25"/>
      <c r="K18" s="25"/>
      <c r="L18" s="25"/>
      <c r="O18" s="27"/>
      <c r="T18" s="51"/>
      <c r="U18" s="51"/>
      <c r="V18" s="58" t="s">
        <v>42</v>
      </c>
      <c r="W18" s="59"/>
      <c r="X18" s="59"/>
      <c r="Y18" s="59"/>
      <c r="Z18" s="59"/>
      <c r="AA18" s="59"/>
      <c r="AB18" s="59"/>
      <c r="AC18" s="59"/>
      <c r="AD18" s="45"/>
      <c r="AE18" s="63"/>
      <c r="AF18" s="63"/>
      <c r="AG18" s="63"/>
      <c r="AH18" s="45"/>
      <c r="AI18" s="63"/>
      <c r="AJ18" s="63"/>
      <c r="AK18" s="63"/>
      <c r="AL18" s="45"/>
      <c r="AM18" s="63"/>
      <c r="AN18" s="63"/>
      <c r="AO18" s="63"/>
      <c r="AP18" s="45"/>
      <c r="AQ18" s="63"/>
      <c r="AR18" s="63"/>
      <c r="AS18" s="45"/>
      <c r="AT18" s="63"/>
      <c r="AU18" s="63"/>
      <c r="AV18" s="45"/>
      <c r="AW18" s="62"/>
      <c r="AX18" s="45"/>
      <c r="AY18" s="62"/>
      <c r="AZ18" s="62"/>
      <c r="BA18" s="63"/>
    </row>
    <row r="19" spans="1:67" s="26" customFormat="1" ht="69.95" customHeight="1">
      <c r="A19" s="23"/>
      <c r="B19" s="22"/>
      <c r="C19" s="22"/>
      <c r="D19" s="22"/>
      <c r="E19" s="22"/>
      <c r="F19" s="24"/>
      <c r="G19" s="24"/>
      <c r="H19" s="24"/>
      <c r="I19" s="25"/>
      <c r="J19" s="25"/>
      <c r="K19" s="25"/>
      <c r="L19" s="25"/>
      <c r="O19" s="27"/>
      <c r="T19" s="51"/>
      <c r="U19" s="51"/>
      <c r="V19" s="58" t="s">
        <v>37</v>
      </c>
      <c r="W19" s="59"/>
      <c r="X19" s="59"/>
      <c r="Y19" s="59"/>
      <c r="Z19" s="59"/>
      <c r="AA19" s="59"/>
      <c r="AB19" s="59"/>
      <c r="AC19" s="59"/>
      <c r="AD19" s="45"/>
      <c r="AE19" s="63"/>
      <c r="AF19" s="63"/>
      <c r="AG19" s="63"/>
      <c r="AH19" s="45"/>
      <c r="AI19" s="45"/>
      <c r="AJ19" s="63"/>
      <c r="AK19" s="63"/>
      <c r="AL19" s="45"/>
      <c r="AM19" s="63"/>
      <c r="AN19" s="63"/>
      <c r="AO19" s="63"/>
      <c r="AP19" s="45"/>
      <c r="AQ19" s="63"/>
      <c r="AR19" s="63"/>
      <c r="AS19" s="45"/>
      <c r="AT19" s="63"/>
      <c r="AU19" s="63"/>
      <c r="AV19" s="45"/>
      <c r="AW19" s="62"/>
      <c r="AX19" s="45"/>
      <c r="AY19" s="62"/>
      <c r="AZ19" s="62"/>
      <c r="BA19" s="63"/>
    </row>
    <row r="20" spans="1:67" s="26" customFormat="1" ht="69.95" customHeight="1" thickBot="1">
      <c r="A20" s="23"/>
      <c r="B20" s="22"/>
      <c r="C20" s="22"/>
      <c r="D20" s="22"/>
      <c r="E20" s="22"/>
      <c r="F20" s="24"/>
      <c r="G20" s="24"/>
      <c r="H20" s="24"/>
      <c r="I20" s="25"/>
      <c r="J20" s="25"/>
      <c r="K20" s="25"/>
      <c r="L20" s="25"/>
      <c r="O20" s="27"/>
      <c r="T20" s="51"/>
      <c r="U20" s="51"/>
      <c r="V20" s="60" t="s">
        <v>41</v>
      </c>
      <c r="W20" s="61"/>
      <c r="X20" s="61"/>
      <c r="Y20" s="61"/>
      <c r="Z20" s="61"/>
      <c r="AA20" s="61"/>
      <c r="AB20" s="61"/>
      <c r="AC20" s="61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45"/>
      <c r="AW20" s="63"/>
      <c r="AX20" s="45"/>
      <c r="AY20" s="63"/>
      <c r="AZ20" s="63"/>
      <c r="BA20" s="63"/>
    </row>
    <row r="21" spans="1:67" s="10" customFormat="1" ht="69.95" customHeight="1" thickBot="1">
      <c r="A21" s="15" t="s">
        <v>6</v>
      </c>
      <c r="B21" s="69" t="s">
        <v>7</v>
      </c>
      <c r="C21" s="70"/>
      <c r="D21" s="70"/>
      <c r="E21" s="71" t="s">
        <v>13</v>
      </c>
      <c r="F21" s="71"/>
      <c r="G21" s="71"/>
      <c r="H21" s="71"/>
      <c r="I21" s="71"/>
      <c r="J21" s="71"/>
      <c r="K21" s="71"/>
      <c r="L21" s="72"/>
      <c r="N21" s="13"/>
      <c r="O21" s="14"/>
      <c r="P21" s="14"/>
      <c r="Q21" s="11"/>
      <c r="R21" s="11"/>
      <c r="S21" s="11"/>
      <c r="T21" s="50"/>
      <c r="U21" s="50"/>
      <c r="V21" s="58"/>
      <c r="W21" s="59"/>
      <c r="X21" s="59"/>
      <c r="Y21" s="59"/>
      <c r="Z21" s="59"/>
      <c r="AA21" s="59"/>
      <c r="AB21" s="59"/>
      <c r="AC21" s="59"/>
      <c r="AD21" s="45"/>
      <c r="AE21" s="63"/>
      <c r="AF21" s="63"/>
      <c r="AG21" s="63"/>
      <c r="AH21" s="45"/>
      <c r="AI21" s="63"/>
      <c r="AJ21" s="63"/>
      <c r="AK21" s="63"/>
      <c r="AL21" s="45"/>
      <c r="AM21" s="63"/>
      <c r="AN21" s="63"/>
      <c r="AO21" s="63"/>
      <c r="AP21" s="45"/>
      <c r="AQ21" s="63"/>
      <c r="AR21" s="63"/>
      <c r="AS21" s="45"/>
      <c r="AT21" s="63"/>
      <c r="AU21" s="63"/>
      <c r="AV21" s="45"/>
      <c r="AW21" s="62"/>
      <c r="AX21" s="45"/>
      <c r="AY21" s="62"/>
      <c r="AZ21" s="62"/>
      <c r="BA21" s="63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</row>
    <row r="22" spans="1:67" s="10" customFormat="1" ht="69.95" customHeight="1" thickTop="1">
      <c r="A22" s="79" t="s">
        <v>23</v>
      </c>
      <c r="B22" s="81" t="s">
        <v>19</v>
      </c>
      <c r="C22" s="82"/>
      <c r="D22" s="83"/>
      <c r="E22" s="93" t="s">
        <v>15</v>
      </c>
      <c r="F22" s="94"/>
      <c r="G22" s="94"/>
      <c r="H22" s="94"/>
      <c r="I22" s="94"/>
      <c r="J22" s="94"/>
      <c r="K22" s="28"/>
      <c r="L22" s="29" t="s">
        <v>16</v>
      </c>
      <c r="N22" s="13"/>
      <c r="O22" s="14"/>
      <c r="P22" s="14"/>
      <c r="Q22" s="11"/>
      <c r="R22" s="11"/>
      <c r="S22" s="11"/>
      <c r="T22" s="50"/>
      <c r="U22" s="50"/>
      <c r="V22" s="58"/>
      <c r="W22" s="59"/>
      <c r="X22" s="59"/>
      <c r="Y22" s="59"/>
      <c r="Z22" s="59"/>
      <c r="AA22" s="59"/>
      <c r="AB22" s="59"/>
      <c r="AC22" s="59"/>
      <c r="AD22" s="45"/>
      <c r="AE22" s="63"/>
      <c r="AF22" s="63"/>
      <c r="AG22" s="63"/>
      <c r="AH22" s="45"/>
      <c r="AI22" s="45"/>
      <c r="AJ22" s="63"/>
      <c r="AK22" s="63"/>
      <c r="AL22" s="45"/>
      <c r="AM22" s="63"/>
      <c r="AN22" s="63"/>
      <c r="AO22" s="63"/>
      <c r="AP22" s="45"/>
      <c r="AQ22" s="63"/>
      <c r="AR22" s="63"/>
      <c r="AS22" s="45"/>
      <c r="AT22" s="63"/>
      <c r="AU22" s="63"/>
      <c r="AV22" s="45"/>
      <c r="AW22" s="62"/>
      <c r="AX22" s="45"/>
      <c r="AY22" s="62"/>
      <c r="AZ22" s="62"/>
      <c r="BA22" s="63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</row>
    <row r="23" spans="1:67" s="10" customFormat="1" ht="54.75" customHeight="1" thickBot="1">
      <c r="A23" s="80"/>
      <c r="B23" s="84"/>
      <c r="C23" s="85"/>
      <c r="D23" s="86"/>
      <c r="E23" s="30" t="s">
        <v>17</v>
      </c>
      <c r="F23" s="31"/>
      <c r="G23" s="32"/>
      <c r="H23" s="33"/>
      <c r="I23" s="34"/>
      <c r="J23" s="33"/>
      <c r="K23" s="33"/>
      <c r="L23" s="35"/>
      <c r="N23" s="13"/>
      <c r="O23" s="14"/>
      <c r="P23" s="14"/>
      <c r="Q23" s="11"/>
      <c r="R23" s="11"/>
      <c r="S23" s="11"/>
      <c r="T23" s="50"/>
      <c r="U23" s="50"/>
      <c r="V23" s="60"/>
      <c r="W23" s="61"/>
      <c r="X23" s="61"/>
      <c r="Y23" s="61"/>
      <c r="Z23" s="61"/>
      <c r="AA23" s="61"/>
      <c r="AB23" s="61"/>
      <c r="AC23" s="61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45"/>
      <c r="AW23" s="63"/>
      <c r="AX23" s="45"/>
      <c r="AY23" s="63"/>
      <c r="AZ23" s="63"/>
      <c r="BA23" s="63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</row>
    <row r="24" spans="1:67" s="10" customFormat="1" ht="62.25" customHeight="1">
      <c r="A24" s="77" t="s">
        <v>24</v>
      </c>
      <c r="B24" s="87" t="s">
        <v>20</v>
      </c>
      <c r="C24" s="88"/>
      <c r="D24" s="89"/>
      <c r="E24" s="73" t="s">
        <v>25</v>
      </c>
      <c r="F24" s="74"/>
      <c r="G24" s="74"/>
      <c r="H24" s="74"/>
      <c r="I24" s="74"/>
      <c r="J24" s="74"/>
      <c r="K24" s="74"/>
      <c r="L24" s="75"/>
      <c r="M24" s="16"/>
      <c r="O24" s="14"/>
      <c r="P24" s="14"/>
      <c r="Q24" s="11"/>
      <c r="R24" s="11"/>
      <c r="S24" s="11"/>
      <c r="T24" s="50"/>
      <c r="U24" s="50"/>
      <c r="V24" s="26"/>
      <c r="W24" s="26"/>
      <c r="X24" s="26"/>
      <c r="Y24" s="26"/>
      <c r="Z24" s="26"/>
      <c r="AA24" s="26"/>
      <c r="AB24" s="26"/>
      <c r="AC24" s="26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</row>
    <row r="25" spans="1:67" s="10" customFormat="1" ht="62.25" customHeight="1">
      <c r="A25" s="78"/>
      <c r="B25" s="84"/>
      <c r="C25" s="85"/>
      <c r="D25" s="86"/>
      <c r="E25" s="30" t="s">
        <v>18</v>
      </c>
      <c r="F25" s="36"/>
      <c r="G25" s="32"/>
      <c r="H25" s="33"/>
      <c r="I25" s="34"/>
      <c r="J25" s="33"/>
      <c r="K25" s="33"/>
      <c r="L25" s="35"/>
      <c r="M25" s="16"/>
      <c r="O25" s="14"/>
      <c r="P25" s="14"/>
      <c r="Q25" s="11"/>
      <c r="R25" s="11"/>
      <c r="S25" s="11"/>
      <c r="T25" s="50"/>
      <c r="U25" s="50"/>
      <c r="V25" s="26"/>
      <c r="W25" s="26"/>
      <c r="X25" s="26"/>
      <c r="Y25" s="26"/>
      <c r="Z25" s="26"/>
      <c r="AA25" s="26"/>
      <c r="AB25" s="26"/>
      <c r="AC25" s="26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</row>
    <row r="26" spans="1:67" s="10" customFormat="1" ht="62.25" customHeight="1">
      <c r="A26" s="90"/>
      <c r="B26" s="92"/>
      <c r="C26" s="88"/>
      <c r="D26" s="88"/>
      <c r="E26" s="76"/>
      <c r="F26" s="76"/>
      <c r="G26" s="76"/>
      <c r="H26" s="76"/>
      <c r="I26" s="76"/>
      <c r="J26" s="76"/>
      <c r="K26" s="38"/>
      <c r="L26" s="40"/>
      <c r="M26" s="16"/>
      <c r="O26" s="14"/>
      <c r="P26" s="14"/>
      <c r="Q26" s="11"/>
      <c r="R26" s="11"/>
      <c r="S26" s="11"/>
      <c r="T26" s="50"/>
      <c r="U26" s="50"/>
      <c r="V26" s="26"/>
      <c r="W26" s="26"/>
      <c r="X26" s="26"/>
      <c r="Y26" s="26"/>
      <c r="Z26" s="26"/>
      <c r="AA26" s="26"/>
      <c r="AB26" s="26"/>
      <c r="AC26" s="26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</row>
    <row r="27" spans="1:67" s="10" customFormat="1" ht="62.25" customHeight="1">
      <c r="A27" s="91"/>
      <c r="B27" s="88"/>
      <c r="C27" s="88"/>
      <c r="D27" s="88"/>
      <c r="E27" s="39"/>
      <c r="F27" s="41"/>
      <c r="G27" s="37"/>
      <c r="H27" s="38"/>
      <c r="I27" s="39"/>
      <c r="J27" s="38"/>
      <c r="K27" s="38"/>
      <c r="L27" s="42"/>
      <c r="M27" s="16"/>
      <c r="O27" s="14"/>
      <c r="P27" s="14"/>
      <c r="Q27" s="11"/>
      <c r="R27" s="11"/>
      <c r="S27" s="11"/>
      <c r="T27" s="50"/>
      <c r="U27" s="50"/>
      <c r="V27" s="26"/>
      <c r="W27" s="26"/>
      <c r="X27" s="26"/>
      <c r="Y27" s="26"/>
      <c r="Z27" s="26"/>
      <c r="AA27" s="26"/>
      <c r="AB27" s="26"/>
      <c r="AC27" s="26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</row>
    <row r="28" spans="1:67" s="10" customFormat="1" ht="62.25" customHeight="1">
      <c r="A28" s="90"/>
      <c r="B28" s="92"/>
      <c r="C28" s="88"/>
      <c r="D28" s="88"/>
      <c r="E28" s="76"/>
      <c r="F28" s="76"/>
      <c r="G28" s="76"/>
      <c r="H28" s="76"/>
      <c r="I28" s="76"/>
      <c r="J28" s="76"/>
      <c r="K28" s="76"/>
      <c r="L28" s="76"/>
      <c r="M28" s="16"/>
      <c r="O28" s="14"/>
      <c r="P28" s="14"/>
      <c r="Q28" s="11"/>
      <c r="R28" s="11"/>
      <c r="S28" s="11"/>
      <c r="T28" s="50"/>
      <c r="U28" s="50"/>
      <c r="V28" s="26"/>
      <c r="W28" s="26"/>
      <c r="X28" s="26"/>
      <c r="Y28" s="26"/>
      <c r="Z28" s="26"/>
      <c r="AA28" s="26"/>
      <c r="AB28" s="26"/>
      <c r="AC28" s="26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</row>
    <row r="29" spans="1:67" s="10" customFormat="1" ht="62.25" customHeight="1">
      <c r="A29" s="91"/>
      <c r="B29" s="88"/>
      <c r="C29" s="88"/>
      <c r="D29" s="88"/>
      <c r="E29" s="39"/>
      <c r="F29" s="38"/>
      <c r="G29" s="37"/>
      <c r="H29" s="38"/>
      <c r="I29" s="39"/>
      <c r="J29" s="38"/>
      <c r="K29" s="38"/>
      <c r="L29" s="42"/>
      <c r="M29" s="16"/>
      <c r="O29" s="14"/>
      <c r="P29" s="14"/>
      <c r="Q29" s="11"/>
      <c r="R29" s="11"/>
      <c r="S29" s="11"/>
      <c r="T29" s="50"/>
      <c r="U29" s="50"/>
      <c r="V29" s="26"/>
      <c r="W29" s="26"/>
      <c r="X29" s="26"/>
      <c r="Y29" s="26"/>
      <c r="Z29" s="26"/>
      <c r="AA29" s="26"/>
      <c r="AB29" s="26"/>
      <c r="AC29" s="26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</row>
    <row r="30" spans="1:67" ht="57.75" customHeight="1"/>
    <row r="31" spans="1:67" ht="49.5" customHeight="1"/>
    <row r="32" spans="1:67" ht="54.95" customHeight="1"/>
    <row r="33" ht="54.95" customHeight="1"/>
  </sheetData>
  <mergeCells count="30">
    <mergeCell ref="M1:Q1"/>
    <mergeCell ref="A3:E3"/>
    <mergeCell ref="P3:Q3"/>
    <mergeCell ref="K4:L4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  <mergeCell ref="K6:L8"/>
    <mergeCell ref="K9:L9"/>
    <mergeCell ref="B21:D21"/>
    <mergeCell ref="E21:L21"/>
    <mergeCell ref="E24:L24"/>
    <mergeCell ref="E28:L28"/>
    <mergeCell ref="A24:A25"/>
    <mergeCell ref="A22:A23"/>
    <mergeCell ref="B22:D23"/>
    <mergeCell ref="B24:D25"/>
    <mergeCell ref="A28:A29"/>
    <mergeCell ref="B28:D29"/>
    <mergeCell ref="A26:A27"/>
    <mergeCell ref="B26:D27"/>
    <mergeCell ref="E26:J26"/>
    <mergeCell ref="E22:J22"/>
  </mergeCells>
  <phoneticPr fontId="6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rowBreaks count="1" manualBreakCount="1">
    <brk id="29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RTM (SLX)</vt:lpstr>
      <vt:lpstr>'RTM (SLX)'!Print_Area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2026-05-07T05:29:55Z</cp:lastPrinted>
  <dcterms:created xsi:type="dcterms:W3CDTF">2016-08-18T01:49:00Z</dcterms:created>
  <dcterms:modified xsi:type="dcterms:W3CDTF">2026-06-15T05:34:01Z</dcterms:modified>
</cp:coreProperties>
</file>