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916DF84-07F8-4A60-A6E5-A134AE3D4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ニューデリー!$A$1:$T$61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1" l="1"/>
  <c r="C46" i="1"/>
  <c r="D46" i="1" s="1"/>
  <c r="A46" i="1" s="1"/>
  <c r="E46" i="1"/>
  <c r="F46" i="1"/>
  <c r="G46" i="1"/>
  <c r="H46" i="1"/>
  <c r="I46" i="1"/>
  <c r="J46" i="1"/>
  <c r="K46" i="1"/>
  <c r="L46" i="1" s="1"/>
  <c r="M46" i="1"/>
  <c r="N46" i="1"/>
  <c r="B47" i="1"/>
  <c r="C47" i="1"/>
  <c r="D47" i="1"/>
  <c r="A47" i="1" s="1"/>
  <c r="E47" i="1"/>
  <c r="F47" i="1"/>
  <c r="G47" i="1"/>
  <c r="H47" i="1"/>
  <c r="I47" i="1"/>
  <c r="J47" i="1" s="1"/>
  <c r="K47" i="1"/>
  <c r="L47" i="1"/>
  <c r="M47" i="1"/>
  <c r="N47" i="1" s="1"/>
  <c r="B48" i="1"/>
  <c r="C48" i="1"/>
  <c r="D48" i="1"/>
  <c r="A48" i="1" s="1"/>
  <c r="E48" i="1"/>
  <c r="F48" i="1"/>
  <c r="G48" i="1"/>
  <c r="H48" i="1" s="1"/>
  <c r="I48" i="1"/>
  <c r="J48" i="1"/>
  <c r="K48" i="1"/>
  <c r="L48" i="1" s="1"/>
  <c r="M48" i="1"/>
  <c r="N48" i="1"/>
  <c r="B49" i="1"/>
  <c r="C49" i="1"/>
  <c r="D49" i="1"/>
  <c r="E49" i="1"/>
  <c r="F49" i="1" s="1"/>
  <c r="G49" i="1"/>
  <c r="H49" i="1"/>
  <c r="I49" i="1"/>
  <c r="J49" i="1" s="1"/>
  <c r="K49" i="1"/>
  <c r="L49" i="1"/>
  <c r="M49" i="1"/>
  <c r="N49" i="1"/>
  <c r="AM46" i="1"/>
  <c r="AM47" i="1"/>
  <c r="AM48" i="1"/>
  <c r="AM49" i="1"/>
  <c r="AL46" i="1"/>
  <c r="AL47" i="1"/>
  <c r="AL48" i="1"/>
  <c r="AL49" i="1"/>
  <c r="B14" i="1"/>
  <c r="C14" i="1"/>
  <c r="D14" i="1" s="1"/>
  <c r="A14" i="1" s="1"/>
  <c r="E14" i="1"/>
  <c r="F14" i="1" s="1"/>
  <c r="G14" i="1"/>
  <c r="H14" i="1" s="1"/>
  <c r="I14" i="1"/>
  <c r="J14" i="1"/>
  <c r="K14" i="1"/>
  <c r="L14" i="1" s="1"/>
  <c r="B15" i="1"/>
  <c r="C15" i="1"/>
  <c r="D15" i="1" s="1"/>
  <c r="A15" i="1" s="1"/>
  <c r="E15" i="1"/>
  <c r="F15" i="1" s="1"/>
  <c r="G15" i="1"/>
  <c r="H15" i="1" s="1"/>
  <c r="I15" i="1"/>
  <c r="J15" i="1"/>
  <c r="K15" i="1"/>
  <c r="L15" i="1" s="1"/>
  <c r="B16" i="1"/>
  <c r="C16" i="1"/>
  <c r="D16" i="1" s="1"/>
  <c r="E16" i="1"/>
  <c r="F16" i="1" s="1"/>
  <c r="G16" i="1"/>
  <c r="H16" i="1" s="1"/>
  <c r="I16" i="1"/>
  <c r="J16" i="1" s="1"/>
  <c r="K16" i="1"/>
  <c r="L16" i="1" s="1"/>
  <c r="B17" i="1"/>
  <c r="C17" i="1"/>
  <c r="D17" i="1" s="1"/>
  <c r="E17" i="1"/>
  <c r="F17" i="1" s="1"/>
  <c r="G17" i="1"/>
  <c r="H17" i="1" s="1"/>
  <c r="I17" i="1"/>
  <c r="J17" i="1"/>
  <c r="K17" i="1"/>
  <c r="L17" i="1" s="1"/>
  <c r="AM14" i="1"/>
  <c r="AM15" i="1"/>
  <c r="AL14" i="1"/>
  <c r="AL15" i="1"/>
  <c r="AL16" i="1"/>
  <c r="AM16" i="1" s="1"/>
  <c r="AL17" i="1"/>
  <c r="AM17" i="1" s="1"/>
  <c r="B44" i="1"/>
  <c r="C44" i="1"/>
  <c r="D44" i="1" s="1"/>
  <c r="E44" i="1"/>
  <c r="F44" i="1" s="1"/>
  <c r="G44" i="1"/>
  <c r="H44" i="1" s="1"/>
  <c r="I44" i="1"/>
  <c r="J44" i="1" s="1"/>
  <c r="K44" i="1"/>
  <c r="L44" i="1" s="1"/>
  <c r="M44" i="1"/>
  <c r="N44" i="1" s="1"/>
  <c r="B45" i="1"/>
  <c r="C45" i="1"/>
  <c r="D45" i="1" s="1"/>
  <c r="E45" i="1"/>
  <c r="F45" i="1" s="1"/>
  <c r="G45" i="1"/>
  <c r="H45" i="1" s="1"/>
  <c r="I45" i="1"/>
  <c r="J45" i="1" s="1"/>
  <c r="K45" i="1"/>
  <c r="L45" i="1" s="1"/>
  <c r="M45" i="1"/>
  <c r="N45" i="1" s="1"/>
  <c r="AL45" i="1"/>
  <c r="AM45" i="1" s="1"/>
  <c r="AL44" i="1"/>
  <c r="AM44" i="1" s="1"/>
  <c r="B12" i="1"/>
  <c r="C12" i="1"/>
  <c r="D12" i="1" s="1"/>
  <c r="E12" i="1"/>
  <c r="F12" i="1" s="1"/>
  <c r="G12" i="1"/>
  <c r="H12" i="1" s="1"/>
  <c r="I12" i="1"/>
  <c r="J12" i="1" s="1"/>
  <c r="K12" i="1"/>
  <c r="L12" i="1" s="1"/>
  <c r="B13" i="1"/>
  <c r="C13" i="1"/>
  <c r="D13" i="1"/>
  <c r="E13" i="1"/>
  <c r="F13" i="1" s="1"/>
  <c r="G13" i="1"/>
  <c r="H13" i="1" s="1"/>
  <c r="I13" i="1"/>
  <c r="J13" i="1" s="1"/>
  <c r="K13" i="1"/>
  <c r="L13" i="1" s="1"/>
  <c r="AL12" i="1"/>
  <c r="AM12" i="1" s="1"/>
  <c r="AL13" i="1"/>
  <c r="AM13" i="1" s="1"/>
  <c r="A49" i="1" l="1"/>
  <c r="A16" i="1"/>
  <c r="A17" i="1"/>
  <c r="A44" i="1"/>
  <c r="A45" i="1"/>
  <c r="A12" i="1"/>
  <c r="A13" i="1"/>
  <c r="R35" i="1"/>
</calcChain>
</file>

<file path=xl/sharedStrings.xml><?xml version="1.0" encoding="utf-8"?>
<sst xmlns="http://schemas.openxmlformats.org/spreadsheetml/2006/main" count="205" uniqueCount="114">
  <si>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</si>
  <si>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</si>
  <si>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</si>
  <si>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</si>
  <si>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</si>
  <si>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</si>
  <si>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</si>
  <si>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</si>
  <si>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</si>
  <si>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</si>
  <si>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</si>
  <si>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</si>
  <si>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</si>
  <si>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</si>
  <si>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</si>
  <si>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</si>
  <si>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</si>
  <si>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※CFS倉庫受付時間　9:00~15:00</t>
    <phoneticPr fontId="3"/>
  </si>
  <si>
    <t>NHAVA SHEVA</t>
    <phoneticPr fontId="4"/>
  </si>
  <si>
    <t>YOK</t>
    <phoneticPr fontId="4"/>
  </si>
  <si>
    <t>V</t>
    <phoneticPr fontId="3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</si>
  <si>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</si>
  <si>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</si>
  <si>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</si>
  <si>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</si>
  <si>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</si>
  <si>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</si>
  <si>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</si>
  <si>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</si>
  <si>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</si>
  <si>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</si>
  <si>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</si>
  <si>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</si>
  <si>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</si>
  <si>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</si>
  <si>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</si>
  <si>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</si>
  <si>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</si>
  <si>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TEL：045-622-5771 FAX：045-622-6344</t>
    <phoneticPr fontId="3"/>
  </si>
  <si>
    <r>
      <rPr>
        <sz val="18"/>
        <rFont val="MS PGothic"/>
        <family val="2"/>
      </rPr>
      <t>-</t>
    </r>
  </si>
  <si>
    <r>
      <rPr>
        <sz val="18"/>
        <rFont val="MS PGothic"/>
        <family val="2"/>
      </rPr>
      <t>7/11</t>
    </r>
  </si>
  <si>
    <r>
      <rPr>
        <sz val="18"/>
        <rFont val="MS PGothic"/>
        <family val="2"/>
      </rPr>
      <t>7/18</t>
    </r>
  </si>
  <si>
    <r>
      <rPr>
        <sz val="18"/>
        <rFont val="MS PGothic"/>
        <family val="2"/>
      </rPr>
      <t>BRIGHT SAKURA</t>
    </r>
  </si>
  <si>
    <r>
      <rPr>
        <sz val="18"/>
        <rFont val="MS PGothic"/>
        <family val="2"/>
      </rPr>
      <t>017S</t>
    </r>
  </si>
  <si>
    <r>
      <rPr>
        <sz val="18"/>
        <rFont val="MS PGothic"/>
        <family val="2"/>
      </rPr>
      <t>6/20</t>
    </r>
  </si>
  <si>
    <r>
      <rPr>
        <sz val="18"/>
        <rFont val="MS PGothic"/>
        <family val="2"/>
      </rPr>
      <t>6/21</t>
    </r>
  </si>
  <si>
    <r>
      <rPr>
        <sz val="18"/>
        <rFont val="MS PGothic"/>
        <family val="2"/>
      </rPr>
      <t>6/16AM</t>
    </r>
  </si>
  <si>
    <r>
      <rPr>
        <sz val="18"/>
        <rFont val="MS PGothic"/>
        <family val="2"/>
      </rPr>
      <t>6/17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</si>
  <si>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</si>
  <si>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7/25</t>
    </r>
  </si>
  <si>
    <r>
      <rPr>
        <sz val="18"/>
        <rFont val="MS PGothic"/>
        <family val="2"/>
      </rPr>
      <t>7/28</t>
    </r>
  </si>
  <si>
    <r>
      <rPr>
        <sz val="16"/>
        <rFont val="MS PGothic"/>
        <family val="2"/>
      </rPr>
      <t>BEAR MOUNTAIN BRIDGE</t>
    </r>
  </si>
  <si>
    <r>
      <rPr>
        <sz val="18"/>
        <rFont val="MS PGothic"/>
        <family val="2"/>
      </rPr>
      <t>136S</t>
    </r>
  </si>
  <si>
    <r>
      <rPr>
        <sz val="18"/>
        <rFont val="MS PGothic"/>
        <family val="2"/>
      </rPr>
      <t>6/27</t>
    </r>
  </si>
  <si>
    <r>
      <rPr>
        <sz val="18"/>
        <rFont val="MS PGothic"/>
        <family val="2"/>
      </rPr>
      <t>6/28</t>
    </r>
  </si>
  <si>
    <r>
      <rPr>
        <sz val="18"/>
        <rFont val="MS PGothic"/>
        <family val="2"/>
      </rPr>
      <t>6/23AM</t>
    </r>
  </si>
  <si>
    <r>
      <rPr>
        <sz val="18"/>
        <rFont val="MS PGothic"/>
        <family val="2"/>
      </rPr>
      <t>6/24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</si>
  <si>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</si>
  <si>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8/1</t>
    </r>
  </si>
  <si>
    <r>
      <rPr>
        <sz val="18"/>
        <rFont val="MS PGothic"/>
        <family val="2"/>
      </rPr>
      <t>8/4</t>
    </r>
  </si>
  <si>
    <t>旧</t>
    <rPh sb="0" eb="1">
      <t>キュウ</t>
    </rPh>
    <phoneticPr fontId="3"/>
  </si>
  <si>
    <t>変換</t>
    <rPh sb="0" eb="2">
      <t>ヘンカン</t>
    </rPh>
    <phoneticPr fontId="3"/>
  </si>
  <si>
    <t>変更判定</t>
    <rPh sb="0" eb="4">
      <t>ヘンコウハンテイ</t>
    </rPh>
    <phoneticPr fontId="3"/>
  </si>
  <si>
    <r>
      <rPr>
        <sz val="18"/>
        <rFont val="MS PGothic"/>
        <family val="2"/>
      </rPr>
      <t>WAN HAI 331</t>
    </r>
  </si>
  <si>
    <r>
      <rPr>
        <sz val="18"/>
        <rFont val="MS PGothic"/>
        <family val="2"/>
      </rPr>
      <t>7/12</t>
    </r>
  </si>
  <si>
    <r>
      <rPr>
        <sz val="18"/>
        <rFont val="MS PGothic"/>
        <family val="2"/>
      </rPr>
      <t>7/22</t>
    </r>
  </si>
  <si>
    <r>
      <rPr>
        <sz val="18"/>
        <rFont val="MS PGothic"/>
        <family val="2"/>
      </rPr>
      <t>7/19</t>
    </r>
  </si>
  <si>
    <r>
      <rPr>
        <sz val="18"/>
        <rFont val="MS PGothic"/>
        <family val="2"/>
      </rPr>
      <t>7/26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</si>
  <si>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</si>
  <si>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EMMANUEL P</t>
    </r>
  </si>
  <si>
    <r>
      <rPr>
        <sz val="18"/>
        <rFont val="MS PGothic"/>
        <family val="2"/>
      </rPr>
      <t>011S</t>
    </r>
  </si>
  <si>
    <r>
      <rPr>
        <sz val="18"/>
        <rFont val="MS PGothic"/>
        <family val="2"/>
      </rPr>
      <t>8/2</t>
    </r>
  </si>
  <si>
    <r>
      <rPr>
        <sz val="18"/>
        <rFont val="MS PGothic"/>
        <family val="2"/>
      </rPr>
      <t>8/12</t>
    </r>
  </si>
  <si>
    <r>
      <rPr>
        <sz val="18"/>
        <rFont val="MS PGothic"/>
        <family val="2"/>
      </rPr>
      <t>SPIL KARTINI</t>
    </r>
  </si>
  <si>
    <r>
      <rPr>
        <sz val="18"/>
        <rFont val="MS PGothic"/>
        <family val="2"/>
      </rPr>
      <t>7/4</t>
    </r>
  </si>
  <si>
    <r>
      <rPr>
        <sz val="18"/>
        <rFont val="MS PGothic"/>
        <family val="2"/>
      </rPr>
      <t>7/5</t>
    </r>
  </si>
  <si>
    <r>
      <rPr>
        <sz val="18"/>
        <rFont val="MS PGothic"/>
        <family val="2"/>
      </rPr>
      <t>6/30AM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</si>
  <si>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</si>
  <si>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</si>
  <si>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8/8</t>
    </r>
  </si>
  <si>
    <r>
      <rPr>
        <sz val="18"/>
        <rFont val="MS PGothic"/>
        <family val="2"/>
      </rPr>
      <t>8/11</t>
    </r>
  </si>
  <si>
    <r>
      <rPr>
        <sz val="18"/>
        <rFont val="MS PGothic"/>
        <family val="2"/>
      </rPr>
      <t>NYK DAEDALUS</t>
    </r>
  </si>
  <si>
    <r>
      <rPr>
        <sz val="18"/>
        <rFont val="MS PGothic"/>
        <family val="2"/>
      </rPr>
      <t>104S</t>
    </r>
  </si>
  <si>
    <r>
      <rPr>
        <sz val="18"/>
        <rFont val="MS PGothic"/>
        <family val="2"/>
      </rPr>
      <t>7/7AM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</si>
  <si>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</si>
  <si>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</si>
  <si>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8/15</t>
    </r>
  </si>
  <si>
    <r>
      <rPr>
        <sz val="18"/>
        <rFont val="MS PGothic"/>
        <family val="2"/>
      </rPr>
      <t>8/18</t>
    </r>
  </si>
  <si>
    <r>
      <rPr>
        <sz val="18"/>
        <rFont val="MS PGothic"/>
        <family val="2"/>
      </rPr>
      <t>MOL ENDOWMENT</t>
    </r>
  </si>
  <si>
    <r>
      <rPr>
        <sz val="18"/>
        <rFont val="MS PGothic"/>
        <family val="2"/>
      </rPr>
      <t>7/14AM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</si>
  <si>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</si>
  <si>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</si>
  <si>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8/22</t>
    </r>
  </si>
  <si>
    <r>
      <rPr>
        <sz val="18"/>
        <rFont val="MS PGothic"/>
        <family val="2"/>
      </rPr>
      <t>8/25</t>
    </r>
  </si>
  <si>
    <r>
      <rPr>
        <sz val="18"/>
        <rFont val="MS PGothic"/>
        <family val="2"/>
      </rPr>
      <t>NAGOYA TOWER</t>
    </r>
  </si>
  <si>
    <r>
      <rPr>
        <sz val="18"/>
        <rFont val="MS PGothic"/>
        <family val="2"/>
      </rPr>
      <t>031S</t>
    </r>
  </si>
  <si>
    <r>
      <rPr>
        <sz val="18"/>
        <rFont val="MS PGothic"/>
        <family val="2"/>
      </rPr>
      <t>7/21AM</t>
    </r>
  </si>
  <si>
    <r>
      <rPr>
        <sz val="18"/>
        <rFont val="MS PGothic"/>
        <family val="2"/>
      </rPr>
      <t>7/23</t>
    </r>
  </si>
  <si>
    <r>
      <rPr>
        <sz val="18"/>
        <rFont val="MS PGothic"/>
        <family val="2"/>
      </rPr>
      <t>8/29</t>
    </r>
  </si>
  <si>
    <r>
      <rPr>
        <sz val="18"/>
        <rFont val="MS PGothic"/>
        <family val="2"/>
      </rPr>
      <t>9/1</t>
    </r>
  </si>
  <si>
    <r>
      <rPr>
        <sz val="18"/>
        <rFont val="MS PGothic"/>
        <family val="2"/>
      </rPr>
      <t>025S</t>
    </r>
  </si>
  <si>
    <r>
      <rPr>
        <sz val="18"/>
        <rFont val="MS PGothic"/>
        <family val="2"/>
      </rPr>
      <t>8/9</t>
    </r>
  </si>
  <si>
    <r>
      <rPr>
        <sz val="18"/>
        <rFont val="MS PGothic"/>
        <family val="2"/>
      </rPr>
      <t>8/19</t>
    </r>
  </si>
  <si>
    <r>
      <rPr>
        <sz val="18"/>
        <rFont val="MS PGothic"/>
        <family val="2"/>
      </rPr>
      <t>ATHENS BRIDGE</t>
    </r>
  </si>
  <si>
    <r>
      <rPr>
        <sz val="18"/>
        <rFont val="MS PGothic"/>
        <family val="2"/>
      </rPr>
      <t>1187S</t>
    </r>
  </si>
  <si>
    <r>
      <rPr>
        <sz val="18"/>
        <rFont val="MS PGothic"/>
        <family val="2"/>
      </rPr>
      <t>8/16</t>
    </r>
  </si>
  <si>
    <r>
      <rPr>
        <sz val="18"/>
        <rFont val="MS PGothic"/>
        <family val="2"/>
      </rPr>
      <t>8/26</t>
    </r>
  </si>
  <si>
    <r>
      <rPr>
        <sz val="18"/>
        <rFont val="MS PGothic"/>
        <family val="2"/>
      </rPr>
      <t>NAVIOS VERDE</t>
    </r>
  </si>
  <si>
    <r>
      <rPr>
        <sz val="18"/>
        <rFont val="MS PGothic"/>
        <family val="2"/>
      </rPr>
      <t>185S</t>
    </r>
  </si>
  <si>
    <r>
      <rPr>
        <sz val="18"/>
        <rFont val="MS PGothic"/>
        <family val="2"/>
      </rPr>
      <t>8/23</t>
    </r>
  </si>
  <si>
    <r>
      <rPr>
        <sz val="18"/>
        <rFont val="MS PGothic"/>
        <family val="2"/>
      </rPr>
      <t>9/2</t>
    </r>
  </si>
  <si>
    <r>
      <rPr>
        <sz val="18"/>
        <rFont val="MS PGothic"/>
        <family val="2"/>
      </rPr>
      <t>012S</t>
    </r>
  </si>
  <si>
    <r>
      <rPr>
        <sz val="18"/>
        <rFont val="MS PGothic"/>
        <family val="2"/>
      </rPr>
      <t>8/30</t>
    </r>
  </si>
  <si>
    <r>
      <rPr>
        <sz val="18"/>
        <rFont val="MS PGothic"/>
        <family val="2"/>
      </rPr>
      <t>9/9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</si>
</sst>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20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6"/>
      <name val="MS PGothic"/>
      <family val="3"/>
      <charset val="128"/>
    </font>
    <font>
      <sz val="18"/>
      <name val="MS PGothic"/>
      <family val="3"/>
      <charset val="128"/>
    </font>
    <font>
      <sz val="16"/>
      <name val="MS PGothic"/>
      <family val="2"/>
    </font>
    <font>
      <sz val="18"/>
      <name val="MS P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/>
      <top/>
      <bottom/>
      <diagonal/>
    </border>
  </borders>
  <cellStyleXfs count="16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6" fillId="0" borderId="0"/>
  </cellStyleXfs>
  <cellXfs count="14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vertical="center"/>
    </xf>
    <xf numFmtId="179" fontId="21" fillId="0" borderId="18" xfId="1" applyNumberFormat="1" applyFont="1" applyFill="1" applyBorder="1" applyAlignment="1" applyProtection="1">
      <alignment horizontal="center" vertical="center"/>
      <protection locked="0"/>
    </xf>
    <xf numFmtId="179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/>
      <protection locked="0"/>
    </xf>
    <xf numFmtId="179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21" fillId="0" borderId="20" xfId="1" applyNumberFormat="1" applyFont="1" applyFill="1" applyBorder="1" applyAlignment="1" applyProtection="1">
      <alignment horizontal="center" vertical="center"/>
      <protection locked="0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22" xfId="1" applyFont="1" applyBorder="1" applyAlignment="1">
      <alignment vertical="center"/>
    </xf>
    <xf numFmtId="0" fontId="22" fillId="0" borderId="18" xfId="1" applyFont="1" applyBorder="1" applyAlignment="1">
      <alignment horizontal="center" vertical="center"/>
    </xf>
    <xf numFmtId="179" fontId="21" fillId="0" borderId="18" xfId="1" applyNumberFormat="1" applyFont="1" applyBorder="1" applyAlignment="1" applyProtection="1">
      <alignment horizontal="center" vertical="center"/>
      <protection locked="0"/>
    </xf>
    <xf numFmtId="179" fontId="21" fillId="0" borderId="18" xfId="1" applyNumberFormat="1" applyFont="1" applyBorder="1" applyAlignment="1">
      <alignment horizontal="center" vertical="center"/>
    </xf>
    <xf numFmtId="179" fontId="21" fillId="0" borderId="23" xfId="1" applyNumberFormat="1" applyFont="1" applyBorder="1" applyAlignment="1">
      <alignment horizontal="center" vertical="center"/>
    </xf>
    <xf numFmtId="0" fontId="13" fillId="4" borderId="29" xfId="14" applyFont="1" applyFill="1" applyBorder="1" applyAlignment="1">
      <alignment horizontal="left" vertical="center"/>
    </xf>
    <xf numFmtId="0" fontId="38" fillId="0" borderId="31" xfId="15" applyFont="1" applyFill="1" applyBorder="1" applyAlignment="1">
      <alignment horizontal="left" vertical="top" wrapText="1" indent="4"/>
    </xf>
    <xf numFmtId="0" fontId="37" fillId="0" borderId="31" xfId="15" applyFont="1" applyFill="1" applyBorder="1" applyAlignment="1">
      <alignment horizontal="left" vertical="top" wrapText="1"/>
    </xf>
    <xf numFmtId="0" fontId="22" fillId="0" borderId="19" xfId="1" applyFont="1" applyBorder="1" applyAlignment="1">
      <alignment vertical="center"/>
    </xf>
    <xf numFmtId="0" fontId="22" fillId="0" borderId="20" xfId="1" applyFont="1" applyBorder="1" applyAlignment="1">
      <alignment horizontal="center" vertical="center"/>
    </xf>
    <xf numFmtId="179" fontId="21" fillId="0" borderId="20" xfId="1" applyNumberFormat="1" applyFont="1" applyBorder="1" applyAlignment="1" applyProtection="1">
      <alignment horizontal="center" vertical="center"/>
      <protection locked="0"/>
    </xf>
    <xf numFmtId="179" fontId="21" fillId="0" borderId="20" xfId="1" applyNumberFormat="1" applyFont="1" applyBorder="1" applyAlignment="1">
      <alignment horizontal="center" vertical="center"/>
    </xf>
    <xf numFmtId="179" fontId="21" fillId="0" borderId="21" xfId="1" applyNumberFormat="1" applyFont="1" applyBorder="1" applyAlignment="1">
      <alignment horizontal="center" vertical="center"/>
    </xf>
    <xf numFmtId="0" fontId="22" fillId="0" borderId="24" xfId="1" applyFont="1" applyBorder="1" applyAlignment="1">
      <alignment vertical="center"/>
    </xf>
    <xf numFmtId="0" fontId="22" fillId="0" borderId="25" xfId="1" applyFont="1" applyBorder="1" applyAlignment="1">
      <alignment horizontal="center" vertical="center"/>
    </xf>
    <xf numFmtId="179" fontId="21" fillId="0" borderId="25" xfId="1" applyNumberFormat="1" applyFont="1" applyBorder="1" applyAlignment="1" applyProtection="1">
      <alignment horizontal="center" vertical="center"/>
      <protection locked="0"/>
    </xf>
    <xf numFmtId="179" fontId="21" fillId="0" borderId="25" xfId="1" applyNumberFormat="1" applyFont="1" applyBorder="1" applyAlignment="1">
      <alignment horizontal="center" vertical="center"/>
    </xf>
    <xf numFmtId="179" fontId="21" fillId="0" borderId="26" xfId="1" applyNumberFormat="1" applyFont="1" applyBorder="1" applyAlignment="1">
      <alignment horizontal="center" vertical="center"/>
    </xf>
    <xf numFmtId="0" fontId="38" fillId="0" borderId="31" xfId="12" applyFont="1" applyFill="1" applyBorder="1" applyAlignment="1">
      <alignment horizontal="left" vertical="top" wrapText="1" indent="5"/>
    </xf>
    <xf numFmtId="0" fontId="38" fillId="0" borderId="31" xfId="12" applyFont="1" applyFill="1" applyBorder="1" applyAlignment="1">
      <alignment horizontal="left" vertical="top" wrapText="1" indent="4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35" fillId="0" borderId="33" xfId="14" applyFont="1" applyBorder="1" applyAlignment="1">
      <alignment horizontal="left" vertical="center"/>
    </xf>
    <xf numFmtId="0" fontId="8" fillId="0" borderId="0" xfId="1" applyFont="1" applyBorder="1" applyAlignment="1"/>
    <xf numFmtId="0" fontId="8" fillId="0" borderId="0" xfId="1" applyFont="1" applyBorder="1"/>
    <xf numFmtId="0" fontId="14" fillId="0" borderId="0" xfId="1" applyFont="1" applyBorder="1" applyAlignment="1"/>
    <xf numFmtId="0" fontId="8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38" fillId="0" borderId="31" xfId="12" applyFont="1" applyFill="1" applyBorder="1" applyAlignment="1">
      <alignment horizontal="center" vertical="top" wrapText="1"/>
    </xf>
    <xf numFmtId="0" fontId="38" fillId="0" borderId="31" xfId="12" applyFont="1" applyFill="1" applyBorder="1" applyAlignment="1">
      <alignment horizontal="left" vertical="top" wrapText="1" indent="4"/>
    </xf>
    <xf numFmtId="0" fontId="38" fillId="0" borderId="31" xfId="12" applyFont="1" applyFill="1" applyBorder="1" applyAlignment="1">
      <alignment horizontal="left" vertical="top" wrapText="1" indent="5"/>
    </xf>
    <xf numFmtId="0" fontId="37" fillId="0" borderId="31" xfId="12" applyFont="1" applyFill="1" applyBorder="1" applyAlignment="1">
      <alignment horizontal="left" vertical="top" wrapText="1"/>
    </xf>
    <xf numFmtId="0" fontId="38" fillId="0" borderId="31" xfId="12" applyFont="1" applyFill="1" applyBorder="1" applyAlignment="1">
      <alignment horizontal="left" vertical="top" wrapText="1" indent="3"/>
    </xf>
    <xf numFmtId="0" fontId="38" fillId="0" borderId="32" xfId="12" applyFont="1" applyFill="1" applyBorder="1" applyAlignment="1">
      <alignment vertical="top" wrapText="1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179" fontId="21" fillId="0" borderId="0" xfId="1" applyNumberFormat="1" applyFont="1" applyBorder="1" applyAlignment="1" applyProtection="1">
      <alignment horizontal="center" vertical="center"/>
      <protection locked="0"/>
    </xf>
    <xf numFmtId="179" fontId="21" fillId="0" borderId="0" xfId="1" applyNumberFormat="1" applyFont="1" applyBorder="1" applyAlignment="1">
      <alignment horizontal="center" vertical="center"/>
    </xf>
    <xf numFmtId="0" fontId="38" fillId="0" borderId="31" xfId="12" applyFont="1" applyFill="1" applyBorder="1" applyAlignment="1">
      <alignment horizontal="center" vertical="top" wrapText="1"/>
    </xf>
    <xf numFmtId="0" fontId="38" fillId="0" borderId="31" xfId="12" applyFont="1" applyFill="1" applyBorder="1" applyAlignment="1">
      <alignment horizontal="left" vertical="top" wrapText="1" indent="4"/>
    </xf>
    <xf numFmtId="0" fontId="38" fillId="0" borderId="31" xfId="12" applyFont="1" applyFill="1" applyBorder="1" applyAlignment="1">
      <alignment horizontal="left" vertical="top" wrapText="1" indent="5"/>
    </xf>
  </cellXfs>
  <cellStyles count="16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29" xfId="14" xr:uid="{C05DD108-C875-4C49-A4A5-78F3AF055483}"/>
    <cellStyle name="標準 3" xfId="12" xr:uid="{CF58DA66-2FBD-43A8-A785-836E677478DE}"/>
    <cellStyle name="標準 4" xfId="13" xr:uid="{387CF7C5-6AB9-4956-B620-02A8C0858828}"/>
    <cellStyle name="標準 5" xfId="15" xr:uid="{88A976EE-7793-4D61-B277-2F73CC4A3744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442916</xdr:colOff>
      <xdr:row>13</xdr:row>
      <xdr:rowOff>0</xdr:rowOff>
    </xdr:from>
    <xdr:to>
      <xdr:col>19</xdr:col>
      <xdr:colOff>714373</xdr:colOff>
      <xdr:row>29</xdr:row>
      <xdr:rowOff>404814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064541" y="7334250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452438</xdr:colOff>
      <xdr:row>45</xdr:row>
      <xdr:rowOff>404813</xdr:rowOff>
    </xdr:from>
    <xdr:to>
      <xdr:col>19</xdr:col>
      <xdr:colOff>723895</xdr:colOff>
      <xdr:row>60</xdr:row>
      <xdr:rowOff>500065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1074063" y="25669876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12</xdr:col>
      <xdr:colOff>828683</xdr:colOff>
      <xdr:row>3</xdr:row>
      <xdr:rowOff>119061</xdr:rowOff>
    </xdr:from>
    <xdr:ext cx="4267191" cy="1643061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9402433" y="2071686"/>
          <a:ext cx="4267191" cy="164306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1000124</xdr:colOff>
      <xdr:row>7</xdr:row>
      <xdr:rowOff>71436</xdr:rowOff>
    </xdr:from>
    <xdr:to>
      <xdr:col>17</xdr:col>
      <xdr:colOff>1452560</xdr:colOff>
      <xdr:row>12</xdr:row>
      <xdr:rowOff>142874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19573874" y="4262436"/>
          <a:ext cx="6810374" cy="2595563"/>
          <a:chOff x="29147532" y="942480"/>
          <a:chExt cx="9302750" cy="6002239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29995615" y="2462220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17</xdr:col>
      <xdr:colOff>1456601</xdr:colOff>
      <xdr:row>3</xdr:row>
      <xdr:rowOff>1</xdr:rowOff>
    </xdr:from>
    <xdr:to>
      <xdr:col>19</xdr:col>
      <xdr:colOff>837342</xdr:colOff>
      <xdr:row>8</xdr:row>
      <xdr:rowOff>23812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8289" y="1952626"/>
          <a:ext cx="3047866" cy="27384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1</xdr:rowOff>
    </xdr:from>
    <xdr:to>
      <xdr:col>2</xdr:col>
      <xdr:colOff>1071562</xdr:colOff>
      <xdr:row>35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309562</xdr:colOff>
      <xdr:row>38</xdr:row>
      <xdr:rowOff>619126</xdr:rowOff>
    </xdr:from>
    <xdr:to>
      <xdr:col>18</xdr:col>
      <xdr:colOff>1619251</xdr:colOff>
      <xdr:row>43</xdr:row>
      <xdr:rowOff>357187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21574125" y="22074189"/>
          <a:ext cx="6810376" cy="2309811"/>
          <a:chOff x="28678862" y="993579"/>
          <a:chExt cx="9302750" cy="5062879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6" y="2309643"/>
            <a:ext cx="7466504" cy="37468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10</xdr:col>
      <xdr:colOff>1905001</xdr:colOff>
      <xdr:row>31</xdr:row>
      <xdr:rowOff>666749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7740314" y="19026187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33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8</xdr:col>
      <xdr:colOff>82070</xdr:colOff>
      <xdr:row>31</xdr:row>
      <xdr:rowOff>642940</xdr:rowOff>
    </xdr:from>
    <xdr:to>
      <xdr:col>10</xdr:col>
      <xdr:colOff>313468</xdr:colOff>
      <xdr:row>37</xdr:row>
      <xdr:rowOff>71438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9508" y="19002378"/>
          <a:ext cx="2279273" cy="2047873"/>
        </a:xfrm>
        <a:prstGeom prst="rect">
          <a:avLst/>
        </a:prstGeom>
      </xdr:spPr>
    </xdr:pic>
    <xdr:clientData/>
  </xdr:twoCellAnchor>
  <xdr:twoCellAnchor editAs="absolute">
    <xdr:from>
      <xdr:col>13</xdr:col>
      <xdr:colOff>309562</xdr:colOff>
      <xdr:row>221</xdr:row>
      <xdr:rowOff>142874</xdr:rowOff>
    </xdr:from>
    <xdr:to>
      <xdr:col>18</xdr:col>
      <xdr:colOff>1209674</xdr:colOff>
      <xdr:row>276</xdr:row>
      <xdr:rowOff>53685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N64"/>
  <sheetViews>
    <sheetView tabSelected="1" view="pageBreakPreview" topLeftCell="A31" zoomScale="40" zoomScaleNormal="40" zoomScaleSheetLayoutView="40" zoomScalePageLayoutView="40" workbookViewId="0">
      <selection activeCell="M51" sqref="M51"/>
    </sheetView>
  </sheetViews>
  <sheetFormatPr defaultRowHeight="13.5"/>
  <cols>
    <col min="1" max="1" width="68.3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  <col min="26" max="39" width="9" hidden="1" customWidth="1"/>
    <col min="40" max="40" width="0" style="58" hidden="1" customWidth="1"/>
    <col min="41" max="41" width="0" hidden="1" customWidth="1"/>
  </cols>
  <sheetData>
    <row r="1" spans="1:40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9" t="s">
        <v>14</v>
      </c>
      <c r="P1" s="89"/>
      <c r="Q1" s="89"/>
      <c r="R1" s="89"/>
      <c r="S1" s="89"/>
      <c r="T1" s="3"/>
      <c r="AN1" s="126"/>
    </row>
    <row r="2" spans="1:40" s="5" customFormat="1" ht="30" customHeight="1">
      <c r="AN2" s="127"/>
    </row>
    <row r="3" spans="1:40" s="4" customFormat="1" ht="54" customHeight="1">
      <c r="A3" s="6"/>
      <c r="B3" s="7"/>
      <c r="C3" s="7"/>
      <c r="D3" s="7"/>
      <c r="F3" s="7"/>
      <c r="G3" s="21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33">
        <v>46189</v>
      </c>
      <c r="S3" s="25" t="s">
        <v>28</v>
      </c>
      <c r="T3" s="7"/>
      <c r="U3" s="7"/>
      <c r="AN3" s="126"/>
    </row>
    <row r="4" spans="1:40" s="4" customFormat="1" ht="66.75" customHeight="1">
      <c r="A4" s="6"/>
      <c r="B4" s="7"/>
      <c r="C4" s="7"/>
      <c r="D4" s="7"/>
      <c r="F4" s="7"/>
      <c r="G4" s="21"/>
      <c r="H4" s="7"/>
      <c r="I4" s="7"/>
      <c r="J4" s="7"/>
      <c r="K4" s="7"/>
      <c r="L4" s="7"/>
      <c r="M4" s="7"/>
      <c r="N4" s="7"/>
      <c r="O4" s="7"/>
      <c r="P4" s="8"/>
      <c r="Q4" s="9"/>
      <c r="R4" s="33"/>
      <c r="S4" s="33"/>
      <c r="T4" s="7"/>
      <c r="U4" s="7"/>
      <c r="AN4" s="126"/>
    </row>
    <row r="5" spans="1:40" s="4" customFormat="1" ht="20.100000000000001" customHeight="1">
      <c r="A5" s="6"/>
      <c r="B5" s="7"/>
      <c r="C5" s="7"/>
      <c r="D5" s="7"/>
      <c r="F5" s="7"/>
      <c r="G5" s="21"/>
      <c r="H5" s="7"/>
      <c r="I5" s="7"/>
      <c r="J5" s="7"/>
      <c r="K5" s="7"/>
      <c r="L5" s="7"/>
      <c r="M5" s="7"/>
      <c r="N5" s="7"/>
      <c r="O5" s="7"/>
      <c r="P5" s="8"/>
      <c r="Q5" s="9"/>
      <c r="R5" s="33"/>
      <c r="S5" s="33"/>
      <c r="T5" s="7"/>
      <c r="U5" s="7"/>
      <c r="AN5" s="126"/>
    </row>
    <row r="6" spans="1:40" s="10" customFormat="1" ht="51.75" customHeight="1">
      <c r="A6" s="36" t="s">
        <v>0</v>
      </c>
      <c r="B6" s="8"/>
      <c r="C6" s="8"/>
      <c r="D6" s="8"/>
      <c r="E6" s="8"/>
      <c r="F6" s="8"/>
      <c r="G6" s="8"/>
      <c r="H6" s="9"/>
      <c r="I6" s="90"/>
      <c r="J6" s="90"/>
      <c r="M6" s="8"/>
      <c r="N6" s="9"/>
      <c r="O6" s="33"/>
      <c r="P6" s="11"/>
      <c r="Q6" s="11"/>
      <c r="R6" s="11"/>
      <c r="S6" s="11"/>
      <c r="T6" s="12"/>
      <c r="U6" s="11"/>
      <c r="AN6" s="128"/>
    </row>
    <row r="7" spans="1:40" s="14" customFormat="1" ht="37.5" customHeight="1">
      <c r="A7" s="91" t="s">
        <v>8</v>
      </c>
      <c r="B7" s="94" t="s">
        <v>2</v>
      </c>
      <c r="C7" s="94" t="s">
        <v>3</v>
      </c>
      <c r="D7" s="94"/>
      <c r="E7" s="94"/>
      <c r="F7" s="94"/>
      <c r="G7" s="94" t="s">
        <v>11</v>
      </c>
      <c r="H7" s="94"/>
      <c r="I7" s="94" t="s">
        <v>12</v>
      </c>
      <c r="J7" s="94"/>
      <c r="K7" s="97" t="s">
        <v>4</v>
      </c>
      <c r="L7" s="98"/>
      <c r="M7" s="37"/>
      <c r="N7" s="37"/>
      <c r="O7" s="34"/>
      <c r="P7" s="13"/>
      <c r="Q7" s="13"/>
      <c r="R7" s="13"/>
      <c r="S7" s="13"/>
      <c r="AN7" s="18"/>
    </row>
    <row r="8" spans="1:40" s="14" customFormat="1" ht="37.5" customHeight="1">
      <c r="A8" s="92"/>
      <c r="B8" s="95"/>
      <c r="C8" s="99" t="s">
        <v>29</v>
      </c>
      <c r="D8" s="99"/>
      <c r="E8" s="99" t="s">
        <v>30</v>
      </c>
      <c r="F8" s="99"/>
      <c r="G8" s="99" t="s">
        <v>31</v>
      </c>
      <c r="H8" s="99"/>
      <c r="I8" s="99" t="s">
        <v>30</v>
      </c>
      <c r="J8" s="99"/>
      <c r="K8" s="100" t="s">
        <v>15</v>
      </c>
      <c r="L8" s="101"/>
      <c r="M8" s="38"/>
      <c r="N8" s="38"/>
      <c r="O8" s="38"/>
      <c r="P8" s="13"/>
      <c r="Q8" s="13"/>
      <c r="R8" s="13"/>
      <c r="S8" s="13"/>
      <c r="AN8" s="18"/>
    </row>
    <row r="9" spans="1:40" s="14" customFormat="1" ht="37.5" customHeight="1">
      <c r="A9" s="92"/>
      <c r="B9" s="95"/>
      <c r="C9" s="99"/>
      <c r="D9" s="99"/>
      <c r="E9" s="99"/>
      <c r="F9" s="99"/>
      <c r="G9" s="99"/>
      <c r="H9" s="99"/>
      <c r="I9" s="99"/>
      <c r="J9" s="99"/>
      <c r="K9" s="100"/>
      <c r="L9" s="101"/>
      <c r="M9" s="38"/>
      <c r="N9" s="38"/>
      <c r="O9" s="38"/>
      <c r="P9" s="13"/>
      <c r="Q9" s="13"/>
      <c r="R9" s="13"/>
      <c r="S9" s="13"/>
      <c r="AN9" s="18"/>
    </row>
    <row r="10" spans="1:40" s="14" customFormat="1" ht="37.5" customHeight="1">
      <c r="A10" s="92"/>
      <c r="B10" s="95"/>
      <c r="C10" s="99"/>
      <c r="D10" s="99"/>
      <c r="E10" s="99"/>
      <c r="F10" s="99"/>
      <c r="G10" s="99"/>
      <c r="H10" s="99"/>
      <c r="I10" s="99"/>
      <c r="J10" s="99"/>
      <c r="K10" s="100"/>
      <c r="L10" s="101"/>
      <c r="M10" s="38"/>
      <c r="N10" s="38"/>
      <c r="O10" s="38"/>
      <c r="P10" s="13"/>
      <c r="Q10" s="13"/>
      <c r="R10" s="13"/>
      <c r="S10" s="13"/>
      <c r="AN10" s="18"/>
    </row>
    <row r="11" spans="1:40" s="15" customFormat="1" ht="37.5" customHeight="1">
      <c r="A11" s="93"/>
      <c r="B11" s="96"/>
      <c r="C11" s="30"/>
      <c r="D11" s="30"/>
      <c r="E11" s="30"/>
      <c r="F11" s="30"/>
      <c r="G11" s="57"/>
      <c r="H11" s="57"/>
      <c r="I11" s="102" t="s">
        <v>13</v>
      </c>
      <c r="J11" s="102"/>
      <c r="K11" s="103" t="s">
        <v>37</v>
      </c>
      <c r="L11" s="104"/>
      <c r="M11" s="39"/>
      <c r="N11" s="39"/>
      <c r="O11" s="35"/>
      <c r="P11" s="13"/>
      <c r="Q11" s="13"/>
      <c r="R11" s="13"/>
      <c r="S11" s="13"/>
      <c r="AK11" s="15" t="s">
        <v>60</v>
      </c>
      <c r="AL11" s="15" t="s">
        <v>61</v>
      </c>
      <c r="AM11" s="15" t="s">
        <v>62</v>
      </c>
      <c r="AN11" s="129"/>
    </row>
    <row r="12" spans="1:40" s="16" customFormat="1" ht="48.75" customHeight="1">
      <c r="A12" s="69" t="str">
        <f t="shared" ref="A12:A13" si="0">IF(AND(D12="水",F12="木"),AM12,"★"&amp;AM12)</f>
        <v>BRIGHT SAKURA</v>
      </c>
      <c r="B12" s="70" t="str">
        <f t="shared" ref="B12:B13" si="1">AA12</f>
        <v>017S</v>
      </c>
      <c r="C12" s="71" t="str">
        <f t="shared" ref="C12:C13" si="2">AF12</f>
        <v>6/17</v>
      </c>
      <c r="D12" s="71" t="str">
        <f t="shared" ref="D12:D13" si="3">TEXT(C12,"aaa")</f>
        <v>水</v>
      </c>
      <c r="E12" s="71" t="str">
        <f t="shared" ref="E12:E13" si="4">AG12</f>
        <v>6/18</v>
      </c>
      <c r="F12" s="71" t="str">
        <f t="shared" ref="F12:F13" si="5">TEXT(E12,"aaa")</f>
        <v>木</v>
      </c>
      <c r="G12" s="71" t="str">
        <f t="shared" ref="G12:G13" si="6">AB12</f>
        <v>6/20</v>
      </c>
      <c r="H12" s="71" t="str">
        <f t="shared" ref="H12:H13" si="7">TEXT(G12,"aaa")</f>
        <v>土</v>
      </c>
      <c r="I12" s="71" t="str">
        <f t="shared" ref="I12:I13" si="8">AD12</f>
        <v>6/21</v>
      </c>
      <c r="J12" s="72" t="str">
        <f t="shared" ref="J12:J13" si="9">TEXT(I12,"aaa")</f>
        <v>日</v>
      </c>
      <c r="K12" s="71" t="str">
        <f t="shared" ref="K12:K13" si="10">AH12</f>
        <v>7/25</v>
      </c>
      <c r="L12" s="73" t="str">
        <f t="shared" ref="L12:L13" si="11">TEXT(K12,"aaa")</f>
        <v>土</v>
      </c>
      <c r="M12" s="22"/>
      <c r="N12" s="24"/>
      <c r="O12" s="23"/>
      <c r="Z12" s="132" t="s">
        <v>42</v>
      </c>
      <c r="AA12" s="131" t="s">
        <v>43</v>
      </c>
      <c r="AB12" s="131" t="s">
        <v>44</v>
      </c>
      <c r="AC12" s="131" t="s">
        <v>39</v>
      </c>
      <c r="AD12" s="131" t="s">
        <v>45</v>
      </c>
      <c r="AE12" s="131" t="s">
        <v>46</v>
      </c>
      <c r="AF12" s="131" t="s">
        <v>47</v>
      </c>
      <c r="AG12" s="131" t="s">
        <v>48</v>
      </c>
      <c r="AH12" s="131" t="s">
        <v>49</v>
      </c>
      <c r="AI12" s="131" t="s">
        <v>50</v>
      </c>
      <c r="AK12" s="67" t="s">
        <v>42</v>
      </c>
      <c r="AL12" s="66" t="str">
        <f t="shared" ref="AL12:AL18" si="12">SUBSTITUTE(Z12,"*","")</f>
        <v>BRIGHT SAKURA</v>
      </c>
      <c r="AM12" s="125" t="str">
        <f t="shared" ref="AM12:AM18" si="13">IF(AL12=AK12,AL12,"※"&amp;AL12)</f>
        <v>BRIGHT SAKURA</v>
      </c>
      <c r="AN12" s="56"/>
    </row>
    <row r="13" spans="1:40" s="17" customFormat="1" ht="48.75" customHeight="1">
      <c r="A13" s="61" t="str">
        <f t="shared" si="0"/>
        <v>BEAR MOUNTAIN BRIDGE</v>
      </c>
      <c r="B13" s="62" t="str">
        <f t="shared" si="1"/>
        <v>136S</v>
      </c>
      <c r="C13" s="63" t="str">
        <f t="shared" si="2"/>
        <v>6/24</v>
      </c>
      <c r="D13" s="63" t="str">
        <f t="shared" si="3"/>
        <v>水</v>
      </c>
      <c r="E13" s="63" t="str">
        <f t="shared" si="4"/>
        <v>6/25</v>
      </c>
      <c r="F13" s="63" t="str">
        <f t="shared" si="5"/>
        <v>木</v>
      </c>
      <c r="G13" s="63" t="str">
        <f t="shared" si="6"/>
        <v>6/27</v>
      </c>
      <c r="H13" s="63" t="str">
        <f t="shared" si="7"/>
        <v>土</v>
      </c>
      <c r="I13" s="63" t="str">
        <f t="shared" si="8"/>
        <v>6/28</v>
      </c>
      <c r="J13" s="64" t="str">
        <f t="shared" si="9"/>
        <v>日</v>
      </c>
      <c r="K13" s="63" t="str">
        <f t="shared" si="10"/>
        <v>8/1</v>
      </c>
      <c r="L13" s="65" t="str">
        <f t="shared" si="11"/>
        <v>土</v>
      </c>
      <c r="M13" s="22"/>
      <c r="N13" s="24"/>
      <c r="O13" s="23"/>
      <c r="Z13" s="134" t="s">
        <v>51</v>
      </c>
      <c r="AA13" s="131" t="s">
        <v>52</v>
      </c>
      <c r="AB13" s="131" t="s">
        <v>53</v>
      </c>
      <c r="AC13" s="131" t="s">
        <v>39</v>
      </c>
      <c r="AD13" s="131" t="s">
        <v>54</v>
      </c>
      <c r="AE13" s="131" t="s">
        <v>55</v>
      </c>
      <c r="AF13" s="131" t="s">
        <v>56</v>
      </c>
      <c r="AG13" s="131" t="s">
        <v>57</v>
      </c>
      <c r="AH13" s="131" t="s">
        <v>58</v>
      </c>
      <c r="AI13" s="131" t="s">
        <v>59</v>
      </c>
      <c r="AK13" s="68" t="s">
        <v>51</v>
      </c>
      <c r="AL13" s="66" t="str">
        <f t="shared" si="12"/>
        <v>BEAR MOUNTAIN BRIDGE</v>
      </c>
      <c r="AM13" s="125" t="str">
        <f t="shared" si="13"/>
        <v>BEAR MOUNTAIN BRIDGE</v>
      </c>
      <c r="AN13" s="130"/>
    </row>
    <row r="14" spans="1:40" s="16" customFormat="1" ht="48.75" customHeight="1">
      <c r="A14" s="61" t="str">
        <f t="shared" ref="A14:A18" si="14">IF(AND(D14="水",F14="木"),AM14,"★"&amp;AM14)</f>
        <v>SPIL KARTINI</v>
      </c>
      <c r="B14" s="62" t="str">
        <f t="shared" ref="B14:B18" si="15">AA14</f>
        <v>017S</v>
      </c>
      <c r="C14" s="63" t="str">
        <f t="shared" ref="C14:C18" si="16">AF14</f>
        <v>7/1</v>
      </c>
      <c r="D14" s="63" t="str">
        <f t="shared" ref="D14:D18" si="17">TEXT(C14,"aaa")</f>
        <v>水</v>
      </c>
      <c r="E14" s="63" t="str">
        <f t="shared" ref="E14:E18" si="18">AG14</f>
        <v>7/2</v>
      </c>
      <c r="F14" s="63" t="str">
        <f t="shared" ref="F14:F18" si="19">TEXT(E14,"aaa")</f>
        <v>木</v>
      </c>
      <c r="G14" s="63" t="str">
        <f t="shared" ref="G14:G18" si="20">AB14</f>
        <v>7/4</v>
      </c>
      <c r="H14" s="63" t="str">
        <f t="shared" ref="H14:H18" si="21">TEXT(G14,"aaa")</f>
        <v>土</v>
      </c>
      <c r="I14" s="63" t="str">
        <f t="shared" ref="I14:I18" si="22">AD14</f>
        <v>7/5</v>
      </c>
      <c r="J14" s="64" t="str">
        <f t="shared" ref="J14:J18" si="23">TEXT(I14,"aaa")</f>
        <v>日</v>
      </c>
      <c r="K14" s="63" t="str">
        <f t="shared" ref="K14:K18" si="24">AH14</f>
        <v>8/8</v>
      </c>
      <c r="L14" s="65" t="str">
        <f t="shared" ref="L14:L18" si="25">TEXT(K14,"aaa")</f>
        <v>土</v>
      </c>
      <c r="M14" s="22"/>
      <c r="N14" s="24"/>
      <c r="O14" s="23"/>
      <c r="P14" s="17"/>
      <c r="Q14" s="17"/>
      <c r="R14" s="17"/>
      <c r="S14" s="17"/>
      <c r="T14" s="17"/>
      <c r="Z14" s="133" t="s">
        <v>73</v>
      </c>
      <c r="AA14" s="131" t="s">
        <v>43</v>
      </c>
      <c r="AB14" s="131" t="s">
        <v>74</v>
      </c>
      <c r="AC14" s="131" t="s">
        <v>39</v>
      </c>
      <c r="AD14" s="131" t="s">
        <v>75</v>
      </c>
      <c r="AE14" s="131" t="s">
        <v>76</v>
      </c>
      <c r="AF14" s="131" t="s">
        <v>77</v>
      </c>
      <c r="AG14" s="131" t="s">
        <v>78</v>
      </c>
      <c r="AH14" s="131" t="s">
        <v>79</v>
      </c>
      <c r="AI14" s="131" t="s">
        <v>80</v>
      </c>
      <c r="AK14" s="133" t="s">
        <v>73</v>
      </c>
      <c r="AL14" s="66" t="str">
        <f t="shared" si="12"/>
        <v>SPIL KARTINI</v>
      </c>
      <c r="AM14" s="125" t="str">
        <f t="shared" si="13"/>
        <v>SPIL KARTINI</v>
      </c>
      <c r="AN14" s="56"/>
    </row>
    <row r="15" spans="1:40" s="56" customFormat="1" ht="48.75" customHeight="1">
      <c r="A15" s="61" t="str">
        <f t="shared" si="14"/>
        <v>NYK DAEDALUS</v>
      </c>
      <c r="B15" s="62" t="str">
        <f t="shared" si="15"/>
        <v>104S</v>
      </c>
      <c r="C15" s="63" t="str">
        <f t="shared" si="16"/>
        <v>7/8</v>
      </c>
      <c r="D15" s="63" t="str">
        <f t="shared" si="17"/>
        <v>水</v>
      </c>
      <c r="E15" s="63" t="str">
        <f t="shared" si="18"/>
        <v>7/9</v>
      </c>
      <c r="F15" s="63" t="str">
        <f t="shared" si="19"/>
        <v>木</v>
      </c>
      <c r="G15" s="63" t="str">
        <f t="shared" si="20"/>
        <v>7/11</v>
      </c>
      <c r="H15" s="63" t="str">
        <f t="shared" si="21"/>
        <v>土</v>
      </c>
      <c r="I15" s="63" t="str">
        <f t="shared" si="22"/>
        <v>7/12</v>
      </c>
      <c r="J15" s="64" t="str">
        <f t="shared" si="23"/>
        <v>日</v>
      </c>
      <c r="K15" s="63" t="str">
        <f t="shared" si="24"/>
        <v>8/15</v>
      </c>
      <c r="L15" s="65" t="str">
        <f t="shared" si="25"/>
        <v>土</v>
      </c>
      <c r="M15" s="22"/>
      <c r="N15" s="24"/>
      <c r="O15" s="23"/>
      <c r="Z15" s="136" t="s">
        <v>81</v>
      </c>
      <c r="AA15" s="136" t="s">
        <v>82</v>
      </c>
      <c r="AB15" s="136" t="s">
        <v>40</v>
      </c>
      <c r="AC15" s="136" t="s">
        <v>39</v>
      </c>
      <c r="AD15" s="136" t="s">
        <v>64</v>
      </c>
      <c r="AE15" s="136" t="s">
        <v>83</v>
      </c>
      <c r="AF15" s="136" t="s">
        <v>84</v>
      </c>
      <c r="AG15" s="136" t="s">
        <v>85</v>
      </c>
      <c r="AH15" s="136" t="s">
        <v>86</v>
      </c>
      <c r="AI15" s="136" t="s">
        <v>87</v>
      </c>
      <c r="AK15" s="136" t="s">
        <v>81</v>
      </c>
      <c r="AL15" s="66" t="str">
        <f t="shared" si="12"/>
        <v>NYK DAEDALUS</v>
      </c>
      <c r="AM15" s="125" t="str">
        <f t="shared" si="13"/>
        <v>NYK DAEDALUS</v>
      </c>
    </row>
    <row r="16" spans="1:40" s="16" customFormat="1" ht="48.75" customHeight="1">
      <c r="A16" s="61" t="str">
        <f t="shared" si="14"/>
        <v>MOL ENDOWMENT</v>
      </c>
      <c r="B16" s="62" t="str">
        <f t="shared" si="15"/>
        <v>104S</v>
      </c>
      <c r="C16" s="63" t="str">
        <f t="shared" si="16"/>
        <v>7/15</v>
      </c>
      <c r="D16" s="63" t="str">
        <f t="shared" si="17"/>
        <v>水</v>
      </c>
      <c r="E16" s="63" t="str">
        <f t="shared" si="18"/>
        <v>7/16</v>
      </c>
      <c r="F16" s="63" t="str">
        <f t="shared" si="19"/>
        <v>木</v>
      </c>
      <c r="G16" s="63" t="str">
        <f t="shared" si="20"/>
        <v>7/18</v>
      </c>
      <c r="H16" s="63" t="str">
        <f t="shared" si="21"/>
        <v>土</v>
      </c>
      <c r="I16" s="63" t="str">
        <f t="shared" si="22"/>
        <v>7/19</v>
      </c>
      <c r="J16" s="64" t="str">
        <f t="shared" si="23"/>
        <v>日</v>
      </c>
      <c r="K16" s="63" t="str">
        <f t="shared" si="24"/>
        <v>8/22</v>
      </c>
      <c r="L16" s="65" t="str">
        <f t="shared" si="25"/>
        <v>土</v>
      </c>
      <c r="M16" s="22"/>
      <c r="N16" s="24"/>
      <c r="O16" s="23"/>
      <c r="Z16" s="135" t="s">
        <v>88</v>
      </c>
      <c r="AA16" s="131" t="s">
        <v>82</v>
      </c>
      <c r="AB16" s="131" t="s">
        <v>41</v>
      </c>
      <c r="AC16" s="131" t="s">
        <v>39</v>
      </c>
      <c r="AD16" s="131" t="s">
        <v>66</v>
      </c>
      <c r="AE16" s="131" t="s">
        <v>89</v>
      </c>
      <c r="AF16" s="131" t="s">
        <v>90</v>
      </c>
      <c r="AG16" s="131" t="s">
        <v>91</v>
      </c>
      <c r="AH16" s="131" t="s">
        <v>92</v>
      </c>
      <c r="AI16" s="131" t="s">
        <v>93</v>
      </c>
      <c r="AK16" s="135" t="s">
        <v>88</v>
      </c>
      <c r="AL16" s="66" t="str">
        <f t="shared" si="12"/>
        <v>MOL ENDOWMENT</v>
      </c>
      <c r="AM16" s="125" t="str">
        <f t="shared" si="13"/>
        <v>MOL ENDOWMENT</v>
      </c>
      <c r="AN16" s="56"/>
    </row>
    <row r="17" spans="1:40" s="16" customFormat="1" ht="48.75" customHeight="1">
      <c r="A17" s="74" t="str">
        <f t="shared" si="14"/>
        <v>NAGOYA TOWER</v>
      </c>
      <c r="B17" s="75" t="str">
        <f t="shared" si="15"/>
        <v>031S</v>
      </c>
      <c r="C17" s="76" t="str">
        <f t="shared" si="16"/>
        <v>7/22</v>
      </c>
      <c r="D17" s="76" t="str">
        <f t="shared" si="17"/>
        <v>水</v>
      </c>
      <c r="E17" s="76" t="str">
        <f t="shared" si="18"/>
        <v>7/23</v>
      </c>
      <c r="F17" s="76" t="str">
        <f t="shared" si="19"/>
        <v>木</v>
      </c>
      <c r="G17" s="76" t="str">
        <f t="shared" si="20"/>
        <v>7/25</v>
      </c>
      <c r="H17" s="76" t="str">
        <f t="shared" si="21"/>
        <v>土</v>
      </c>
      <c r="I17" s="76" t="str">
        <f t="shared" si="22"/>
        <v>7/26</v>
      </c>
      <c r="J17" s="77" t="str">
        <f t="shared" si="23"/>
        <v>日</v>
      </c>
      <c r="K17" s="76" t="str">
        <f t="shared" si="24"/>
        <v>8/29</v>
      </c>
      <c r="L17" s="78" t="str">
        <f t="shared" si="25"/>
        <v>土</v>
      </c>
      <c r="M17" s="22"/>
      <c r="N17" s="24"/>
      <c r="O17" s="23"/>
      <c r="Z17" s="132" t="s">
        <v>94</v>
      </c>
      <c r="AA17" s="131" t="s">
        <v>95</v>
      </c>
      <c r="AB17" s="131" t="s">
        <v>49</v>
      </c>
      <c r="AC17" s="131" t="s">
        <v>39</v>
      </c>
      <c r="AD17" s="131" t="s">
        <v>67</v>
      </c>
      <c r="AE17" s="131" t="s">
        <v>96</v>
      </c>
      <c r="AF17" s="131" t="s">
        <v>65</v>
      </c>
      <c r="AG17" s="131" t="s">
        <v>97</v>
      </c>
      <c r="AH17" s="131" t="s">
        <v>98</v>
      </c>
      <c r="AI17" s="131" t="s">
        <v>99</v>
      </c>
      <c r="AK17" s="132" t="s">
        <v>94</v>
      </c>
      <c r="AL17" s="66" t="str">
        <f t="shared" si="12"/>
        <v>NAGOYA TOWER</v>
      </c>
      <c r="AM17" s="125" t="str">
        <f t="shared" si="13"/>
        <v>NAGOYA TOWER</v>
      </c>
      <c r="AN17" s="56"/>
    </row>
    <row r="18" spans="1:40" s="16" customFormat="1" ht="48.75" customHeight="1">
      <c r="A18" s="137"/>
      <c r="B18" s="138"/>
      <c r="C18" s="139"/>
      <c r="D18" s="139"/>
      <c r="E18" s="139"/>
      <c r="F18" s="139"/>
      <c r="G18" s="139"/>
      <c r="H18" s="139"/>
      <c r="I18" s="139"/>
      <c r="J18" s="140"/>
      <c r="K18" s="139"/>
      <c r="L18" s="140"/>
      <c r="M18" s="22"/>
      <c r="N18" s="24"/>
      <c r="O18" s="23"/>
      <c r="Z18" s="132"/>
      <c r="AA18" s="131"/>
      <c r="AB18" s="131"/>
      <c r="AC18" s="131"/>
      <c r="AD18" s="131"/>
      <c r="AE18" s="131"/>
      <c r="AF18" s="131"/>
      <c r="AG18" s="131"/>
      <c r="AH18" s="131"/>
      <c r="AI18" s="131"/>
      <c r="AK18" s="132"/>
      <c r="AL18" s="66"/>
      <c r="AM18" s="125"/>
      <c r="AN18" s="56"/>
    </row>
    <row r="19" spans="1:40" s="16" customFormat="1" ht="48.7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22"/>
      <c r="N19" s="24"/>
      <c r="O19" s="23"/>
      <c r="AN19" s="56"/>
    </row>
    <row r="20" spans="1:40" s="16" customFormat="1" ht="48.75" customHeight="1">
      <c r="M20" s="22"/>
      <c r="N20" s="24"/>
      <c r="O20" s="23"/>
      <c r="AN20" s="56"/>
    </row>
    <row r="21" spans="1:40" s="16" customFormat="1" ht="48.75" customHeight="1">
      <c r="A21" s="111" t="s">
        <v>17</v>
      </c>
      <c r="B21" s="111"/>
      <c r="C21" s="111"/>
      <c r="D21" s="111"/>
      <c r="E21" s="111"/>
      <c r="F21" s="111"/>
      <c r="G21" s="24"/>
      <c r="H21" s="22"/>
      <c r="I21" s="24"/>
      <c r="J21" s="24"/>
      <c r="K21" s="22"/>
      <c r="L21" s="24"/>
      <c r="M21" s="22"/>
      <c r="N21" s="24"/>
      <c r="O21" s="23"/>
      <c r="AN21" s="56"/>
    </row>
    <row r="22" spans="1:40" s="16" customFormat="1" ht="48.75" customHeight="1">
      <c r="A22" s="112"/>
      <c r="B22" s="112"/>
      <c r="C22" s="112"/>
      <c r="D22" s="112"/>
      <c r="E22" s="112"/>
      <c r="F22" s="112"/>
      <c r="G22" s="22"/>
      <c r="H22" s="22"/>
      <c r="I22" s="22"/>
      <c r="J22" s="22"/>
      <c r="K22" s="22"/>
      <c r="L22" s="22"/>
      <c r="M22" s="24"/>
      <c r="N22" s="22"/>
      <c r="O22" s="23"/>
      <c r="AN22" s="56"/>
    </row>
    <row r="23" spans="1:40" s="16" customFormat="1" ht="48.75" customHeight="1" thickBot="1">
      <c r="A23" s="20" t="s">
        <v>5</v>
      </c>
      <c r="B23" s="113" t="s">
        <v>6</v>
      </c>
      <c r="C23" s="114"/>
      <c r="D23" s="114"/>
      <c r="E23" s="114"/>
      <c r="F23" s="115"/>
      <c r="G23" s="113" t="s">
        <v>7</v>
      </c>
      <c r="H23" s="114"/>
      <c r="I23" s="114"/>
      <c r="J23" s="114"/>
      <c r="K23" s="114"/>
      <c r="L23" s="114"/>
      <c r="M23" s="114"/>
      <c r="N23" s="115"/>
      <c r="O23"/>
      <c r="P23" s="14"/>
      <c r="Q23" s="19"/>
      <c r="R23" s="14"/>
      <c r="S23" s="14"/>
      <c r="T23" s="14"/>
      <c r="AN23" s="56"/>
    </row>
    <row r="24" spans="1:40" s="14" customFormat="1" ht="37.5" customHeight="1" thickTop="1">
      <c r="A24" s="81" t="s">
        <v>34</v>
      </c>
      <c r="B24" s="83" t="s">
        <v>21</v>
      </c>
      <c r="C24" s="84"/>
      <c r="D24" s="84"/>
      <c r="E24" s="84"/>
      <c r="F24" s="85"/>
      <c r="G24" s="40" t="s">
        <v>22</v>
      </c>
      <c r="H24" s="41"/>
      <c r="I24" s="42"/>
      <c r="J24" s="43"/>
      <c r="K24" s="43"/>
      <c r="L24" s="43"/>
      <c r="M24" s="41"/>
      <c r="N24" s="44" t="s">
        <v>23</v>
      </c>
      <c r="O24" s="18"/>
      <c r="Q24" s="19"/>
      <c r="AN24" s="18"/>
    </row>
    <row r="25" spans="1:40" s="14" customFormat="1" ht="37.5" customHeight="1">
      <c r="A25" s="116"/>
      <c r="B25" s="86"/>
      <c r="C25" s="87"/>
      <c r="D25" s="87"/>
      <c r="E25" s="87"/>
      <c r="F25" s="88"/>
      <c r="G25" s="45" t="s">
        <v>24</v>
      </c>
      <c r="H25" s="46"/>
      <c r="I25" s="47"/>
      <c r="J25" s="48"/>
      <c r="K25" s="48"/>
      <c r="L25" s="48"/>
      <c r="M25" s="46"/>
      <c r="N25" s="49"/>
      <c r="O25" s="18"/>
      <c r="Q25" s="19"/>
      <c r="AN25" s="18"/>
    </row>
    <row r="26" spans="1:40" s="14" customFormat="1" ht="51" customHeight="1">
      <c r="A26" s="105" t="s">
        <v>33</v>
      </c>
      <c r="B26" s="105" t="s">
        <v>25</v>
      </c>
      <c r="C26" s="107"/>
      <c r="D26" s="107"/>
      <c r="E26" s="107"/>
      <c r="F26" s="107"/>
      <c r="G26" s="109" t="s">
        <v>26</v>
      </c>
      <c r="H26" s="110"/>
      <c r="I26" s="110"/>
      <c r="J26" s="110"/>
      <c r="K26" s="110"/>
      <c r="L26" s="50" t="s">
        <v>27</v>
      </c>
      <c r="M26" s="51"/>
      <c r="N26" s="52"/>
      <c r="O26"/>
      <c r="Q26" s="19"/>
      <c r="AN26" s="18"/>
    </row>
    <row r="27" spans="1:40" s="14" customFormat="1" ht="46.5" customHeight="1">
      <c r="A27" s="106"/>
      <c r="B27" s="108"/>
      <c r="C27" s="108"/>
      <c r="D27" s="108"/>
      <c r="E27" s="108"/>
      <c r="F27" s="108"/>
      <c r="G27" s="53" t="s">
        <v>38</v>
      </c>
      <c r="H27" s="54"/>
      <c r="I27" s="54"/>
      <c r="J27" s="54"/>
      <c r="K27" s="54"/>
      <c r="L27" s="54"/>
      <c r="M27" s="54"/>
      <c r="N27" s="55"/>
      <c r="O27"/>
      <c r="P27"/>
      <c r="Q27"/>
      <c r="R27"/>
      <c r="S27"/>
      <c r="T27"/>
      <c r="AN27" s="18"/>
    </row>
    <row r="28" spans="1:40" ht="46.5" customHeight="1"/>
    <row r="29" spans="1:40" ht="46.5" customHeight="1"/>
    <row r="30" spans="1:40" ht="46.5" customHeight="1"/>
    <row r="31" spans="1:40" ht="68.25" customHeight="1">
      <c r="A31" s="1" t="s">
        <v>16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89" t="s">
        <v>14</v>
      </c>
      <c r="P31" s="89"/>
      <c r="Q31" s="89"/>
      <c r="R31" s="89"/>
      <c r="S31" s="89"/>
      <c r="T31" s="3"/>
    </row>
    <row r="32" spans="1:40" s="4" customFormat="1" ht="83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AN32" s="126"/>
    </row>
    <row r="35" spans="1:40" ht="72" customHeight="1">
      <c r="Q35" s="9" t="s">
        <v>1</v>
      </c>
      <c r="R35" s="33">
        <f>R3</f>
        <v>46189</v>
      </c>
      <c r="S35" s="25" t="s">
        <v>20</v>
      </c>
    </row>
    <row r="38" spans="1:40" ht="37.5">
      <c r="A38" s="36" t="s">
        <v>0</v>
      </c>
      <c r="B38" s="8"/>
      <c r="C38" s="8"/>
      <c r="D38" s="8"/>
      <c r="E38" s="8"/>
      <c r="F38" s="8"/>
      <c r="G38" s="8"/>
      <c r="H38" s="9"/>
      <c r="I38" s="90"/>
      <c r="J38" s="90"/>
      <c r="K38" s="10"/>
      <c r="L38" s="10"/>
      <c r="M38" s="8"/>
      <c r="N38" s="9"/>
      <c r="O38" s="33"/>
      <c r="P38" s="11"/>
      <c r="Q38" s="11"/>
      <c r="R38" s="11"/>
      <c r="S38" s="11"/>
      <c r="T38" s="12"/>
    </row>
    <row r="39" spans="1:40" s="10" customFormat="1" ht="51.75" customHeight="1">
      <c r="A39" s="91" t="s">
        <v>8</v>
      </c>
      <c r="B39" s="94" t="s">
        <v>2</v>
      </c>
      <c r="C39" s="94" t="s">
        <v>3</v>
      </c>
      <c r="D39" s="94"/>
      <c r="E39" s="94"/>
      <c r="F39" s="94"/>
      <c r="G39" s="94" t="s">
        <v>11</v>
      </c>
      <c r="H39" s="94"/>
      <c r="I39" s="94" t="s">
        <v>12</v>
      </c>
      <c r="J39" s="94"/>
      <c r="K39" s="97" t="s">
        <v>4</v>
      </c>
      <c r="L39" s="97"/>
      <c r="M39" s="97" t="s">
        <v>4</v>
      </c>
      <c r="N39" s="98"/>
      <c r="O39" s="34"/>
      <c r="P39" s="13"/>
      <c r="Q39" s="13"/>
      <c r="R39" s="13"/>
      <c r="S39" s="13"/>
      <c r="T39" s="14"/>
      <c r="U39" s="11"/>
      <c r="AN39" s="128"/>
    </row>
    <row r="40" spans="1:40" s="14" customFormat="1" ht="37.5" customHeight="1">
      <c r="A40" s="92"/>
      <c r="B40" s="95"/>
      <c r="C40" s="99" t="s">
        <v>19</v>
      </c>
      <c r="D40" s="99"/>
      <c r="E40" s="99" t="s">
        <v>9</v>
      </c>
      <c r="F40" s="99"/>
      <c r="G40" s="99" t="s">
        <v>9</v>
      </c>
      <c r="H40" s="99"/>
      <c r="I40" s="99" t="s">
        <v>9</v>
      </c>
      <c r="J40" s="99"/>
      <c r="K40" s="100" t="s">
        <v>18</v>
      </c>
      <c r="L40" s="100"/>
      <c r="M40" s="100" t="s">
        <v>10</v>
      </c>
      <c r="N40" s="101"/>
      <c r="O40" s="124"/>
      <c r="P40" s="13"/>
      <c r="Q40" s="13"/>
      <c r="R40" s="13"/>
      <c r="S40" s="13"/>
      <c r="AN40" s="18"/>
    </row>
    <row r="41" spans="1:40" s="14" customFormat="1" ht="37.5" customHeight="1">
      <c r="A41" s="92"/>
      <c r="B41" s="95"/>
      <c r="C41" s="99"/>
      <c r="D41" s="99"/>
      <c r="E41" s="99"/>
      <c r="F41" s="99"/>
      <c r="G41" s="99"/>
      <c r="H41" s="99"/>
      <c r="I41" s="99"/>
      <c r="J41" s="99"/>
      <c r="K41" s="100"/>
      <c r="L41" s="100"/>
      <c r="M41" s="100"/>
      <c r="N41" s="101"/>
      <c r="O41" s="124"/>
      <c r="P41" s="13"/>
      <c r="Q41" s="13"/>
      <c r="R41" s="13"/>
      <c r="S41" s="13"/>
      <c r="AN41" s="18"/>
    </row>
    <row r="42" spans="1:40" s="14" customFormat="1" ht="37.5" customHeight="1">
      <c r="A42" s="92"/>
      <c r="B42" s="95"/>
      <c r="C42" s="99"/>
      <c r="D42" s="99"/>
      <c r="E42" s="99"/>
      <c r="F42" s="99"/>
      <c r="G42" s="99"/>
      <c r="H42" s="99"/>
      <c r="I42" s="99"/>
      <c r="J42" s="99"/>
      <c r="K42" s="100"/>
      <c r="L42" s="100"/>
      <c r="M42" s="100"/>
      <c r="N42" s="101"/>
      <c r="O42" s="124"/>
      <c r="P42" s="13"/>
      <c r="Q42" s="13"/>
      <c r="R42" s="13"/>
      <c r="S42" s="13"/>
      <c r="AN42" s="18"/>
    </row>
    <row r="43" spans="1:40" s="14" customFormat="1" ht="37.5" customHeight="1">
      <c r="A43" s="93"/>
      <c r="B43" s="96"/>
      <c r="C43" s="30"/>
      <c r="D43" s="30"/>
      <c r="E43" s="30"/>
      <c r="F43" s="30"/>
      <c r="G43" s="57"/>
      <c r="H43" s="57"/>
      <c r="I43" s="102" t="s">
        <v>13</v>
      </c>
      <c r="J43" s="102"/>
      <c r="K43" s="103" t="s">
        <v>35</v>
      </c>
      <c r="L43" s="103"/>
      <c r="M43" s="103" t="s">
        <v>36</v>
      </c>
      <c r="N43" s="104"/>
      <c r="O43" s="35"/>
      <c r="P43" s="13"/>
      <c r="Q43" s="13"/>
      <c r="R43" s="13"/>
      <c r="S43" s="13"/>
      <c r="T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 t="s">
        <v>60</v>
      </c>
      <c r="AL43" s="15" t="s">
        <v>61</v>
      </c>
      <c r="AM43" s="15" t="s">
        <v>62</v>
      </c>
      <c r="AN43" s="18"/>
    </row>
    <row r="44" spans="1:40" s="16" customFormat="1" ht="48.75" customHeight="1">
      <c r="A44" s="69" t="str">
        <f t="shared" ref="A44:A45" si="26">IF(AND(D44="水",F44="木"),AM44,"★"&amp;AM44)</f>
        <v>BRIGHT SAKURA</v>
      </c>
      <c r="B44" s="70" t="str">
        <f t="shared" ref="B44:B45" si="27">AA44</f>
        <v>017S</v>
      </c>
      <c r="C44" s="71" t="str">
        <f t="shared" ref="C44:C45" si="28">AF44</f>
        <v>6/17</v>
      </c>
      <c r="D44" s="71" t="str">
        <f t="shared" ref="D44:D45" si="29">TEXT(C44,"aaa")</f>
        <v>水</v>
      </c>
      <c r="E44" s="71" t="str">
        <f t="shared" ref="E44:E45" si="30">AG44</f>
        <v>6/18</v>
      </c>
      <c r="F44" s="71" t="str">
        <f t="shared" ref="F44:F45" si="31">TEXT(E44,"aaa")</f>
        <v>木</v>
      </c>
      <c r="G44" s="71" t="str">
        <f t="shared" ref="G44:G45" si="32">AB44</f>
        <v>6/20</v>
      </c>
      <c r="H44" s="71" t="str">
        <f t="shared" ref="H44:H45" si="33">TEXT(G44,"aaa")</f>
        <v>土</v>
      </c>
      <c r="I44" s="71" t="str">
        <f t="shared" ref="I44:I45" si="34">AD44</f>
        <v>6/21</v>
      </c>
      <c r="J44" s="72" t="str">
        <f t="shared" ref="J44:J45" si="35">TEXT(I44,"aaa")</f>
        <v>日</v>
      </c>
      <c r="K44" s="71" t="str">
        <f t="shared" ref="K44:K45" si="36">AH44</f>
        <v>7/26</v>
      </c>
      <c r="L44" s="72" t="str">
        <f t="shared" ref="L44:L45" si="37">TEXT(K44,"aaa")</f>
        <v>日</v>
      </c>
      <c r="M44" s="59" t="str">
        <f t="shared" ref="M44:M45" si="38">AI44</f>
        <v>8/5</v>
      </c>
      <c r="N44" s="60" t="str">
        <f t="shared" ref="N44:N45" si="39">TEXT(M44,"aaa")</f>
        <v>水</v>
      </c>
      <c r="O44" s="23"/>
      <c r="P44" s="17"/>
      <c r="Q44" s="17"/>
      <c r="R44" s="17"/>
      <c r="S44" s="17"/>
      <c r="T44" s="17"/>
      <c r="Z44" s="142" t="s">
        <v>42</v>
      </c>
      <c r="AA44" s="141" t="s">
        <v>43</v>
      </c>
      <c r="AB44" s="141" t="s">
        <v>44</v>
      </c>
      <c r="AC44" s="141" t="s">
        <v>39</v>
      </c>
      <c r="AD44" s="141" t="s">
        <v>45</v>
      </c>
      <c r="AE44" s="141" t="s">
        <v>46</v>
      </c>
      <c r="AF44" s="141" t="s">
        <v>47</v>
      </c>
      <c r="AG44" s="141" t="s">
        <v>48</v>
      </c>
      <c r="AH44" s="141" t="s">
        <v>67</v>
      </c>
      <c r="AI44" s="141" t="s">
        <v>68</v>
      </c>
      <c r="AK44" s="80" t="s">
        <v>42</v>
      </c>
      <c r="AL44" s="66" t="str">
        <f t="shared" ref="AL44:AL49" si="40">SUBSTITUTE(Z44,"*","")</f>
        <v>BRIGHT SAKURA</v>
      </c>
      <c r="AM44" s="125" t="str">
        <f t="shared" ref="AM44:AM49" si="41">IF(AL44=AK44,AL44,"※"&amp;AL44)</f>
        <v>BRIGHT SAKURA</v>
      </c>
      <c r="AN44" s="56"/>
    </row>
    <row r="45" spans="1:40" s="17" customFormat="1" ht="48.75" customHeight="1">
      <c r="A45" s="61" t="str">
        <f t="shared" si="26"/>
        <v>EMMANUEL P</v>
      </c>
      <c r="B45" s="62" t="str">
        <f t="shared" si="27"/>
        <v>011S</v>
      </c>
      <c r="C45" s="63" t="str">
        <f t="shared" si="28"/>
        <v>6/24</v>
      </c>
      <c r="D45" s="63" t="str">
        <f t="shared" si="29"/>
        <v>水</v>
      </c>
      <c r="E45" s="63" t="str">
        <f t="shared" si="30"/>
        <v>6/25</v>
      </c>
      <c r="F45" s="63" t="str">
        <f t="shared" si="31"/>
        <v>木</v>
      </c>
      <c r="G45" s="63" t="str">
        <f t="shared" si="32"/>
        <v>6/27</v>
      </c>
      <c r="H45" s="63" t="str">
        <f t="shared" si="33"/>
        <v>土</v>
      </c>
      <c r="I45" s="63" t="str">
        <f t="shared" si="34"/>
        <v>6/28</v>
      </c>
      <c r="J45" s="64" t="str">
        <f t="shared" si="35"/>
        <v>日</v>
      </c>
      <c r="K45" s="63" t="str">
        <f t="shared" si="36"/>
        <v>8/2</v>
      </c>
      <c r="L45" s="64" t="str">
        <f t="shared" si="37"/>
        <v>日</v>
      </c>
      <c r="M45" s="26" t="str">
        <f t="shared" si="38"/>
        <v>8/12</v>
      </c>
      <c r="N45" s="27" t="str">
        <f t="shared" si="39"/>
        <v>水</v>
      </c>
      <c r="O45" s="23"/>
      <c r="Z45" s="143" t="s">
        <v>69</v>
      </c>
      <c r="AA45" s="141" t="s">
        <v>70</v>
      </c>
      <c r="AB45" s="141" t="s">
        <v>53</v>
      </c>
      <c r="AC45" s="141" t="s">
        <v>39</v>
      </c>
      <c r="AD45" s="141" t="s">
        <v>54</v>
      </c>
      <c r="AE45" s="141" t="s">
        <v>55</v>
      </c>
      <c r="AF45" s="141" t="s">
        <v>56</v>
      </c>
      <c r="AG45" s="141" t="s">
        <v>57</v>
      </c>
      <c r="AH45" s="141" t="s">
        <v>71</v>
      </c>
      <c r="AI45" s="141" t="s">
        <v>72</v>
      </c>
      <c r="AK45" s="79" t="s">
        <v>69</v>
      </c>
      <c r="AL45" s="66" t="str">
        <f t="shared" si="40"/>
        <v>EMMANUEL P</v>
      </c>
      <c r="AM45" s="125" t="str">
        <f t="shared" si="41"/>
        <v>EMMANUEL P</v>
      </c>
      <c r="AN45" s="130"/>
    </row>
    <row r="46" spans="1:40" s="17" customFormat="1" ht="48.75" customHeight="1">
      <c r="A46" s="61" t="str">
        <f t="shared" ref="A46:A49" si="42">IF(AND(D46="水",F46="木"),AM46,"★"&amp;AM46)</f>
        <v>WAN HAI 331</v>
      </c>
      <c r="B46" s="62" t="str">
        <f t="shared" ref="B46:B49" si="43">AA46</f>
        <v>025S</v>
      </c>
      <c r="C46" s="63" t="str">
        <f t="shared" ref="C46:C49" si="44">AF46</f>
        <v>7/1</v>
      </c>
      <c r="D46" s="63" t="str">
        <f t="shared" ref="D46:D49" si="45">TEXT(C46,"aaa")</f>
        <v>水</v>
      </c>
      <c r="E46" s="63" t="str">
        <f t="shared" ref="E46:E49" si="46">AG46</f>
        <v>7/2</v>
      </c>
      <c r="F46" s="63" t="str">
        <f t="shared" ref="F46:F49" si="47">TEXT(E46,"aaa")</f>
        <v>木</v>
      </c>
      <c r="G46" s="63" t="str">
        <f t="shared" ref="G46:G49" si="48">AB46</f>
        <v>7/4</v>
      </c>
      <c r="H46" s="63" t="str">
        <f t="shared" ref="H46:H49" si="49">TEXT(G46,"aaa")</f>
        <v>土</v>
      </c>
      <c r="I46" s="63" t="str">
        <f t="shared" ref="I46:I49" si="50">AD46</f>
        <v>7/5</v>
      </c>
      <c r="J46" s="64" t="str">
        <f t="shared" ref="J46:J49" si="51">TEXT(I46,"aaa")</f>
        <v>日</v>
      </c>
      <c r="K46" s="63" t="str">
        <f t="shared" ref="K46:K49" si="52">AH46</f>
        <v>8/9</v>
      </c>
      <c r="L46" s="64" t="str">
        <f t="shared" ref="L46:L49" si="53">TEXT(K46,"aaa")</f>
        <v>日</v>
      </c>
      <c r="M46" s="26" t="str">
        <f t="shared" ref="M46:M49" si="54">AI46</f>
        <v>8/19</v>
      </c>
      <c r="N46" s="27" t="str">
        <f t="shared" ref="N46:N49" si="55">TEXT(M46,"aaa")</f>
        <v>水</v>
      </c>
      <c r="O46" s="23"/>
      <c r="P46" s="16"/>
      <c r="Q46" s="16"/>
      <c r="R46" s="16"/>
      <c r="S46" s="16"/>
      <c r="T46" s="16"/>
      <c r="Z46" s="143" t="s">
        <v>63</v>
      </c>
      <c r="AA46" s="141" t="s">
        <v>100</v>
      </c>
      <c r="AB46" s="141" t="s">
        <v>74</v>
      </c>
      <c r="AC46" s="141" t="s">
        <v>39</v>
      </c>
      <c r="AD46" s="141" t="s">
        <v>75</v>
      </c>
      <c r="AE46" s="141" t="s">
        <v>76</v>
      </c>
      <c r="AF46" s="141" t="s">
        <v>77</v>
      </c>
      <c r="AG46" s="141" t="s">
        <v>78</v>
      </c>
      <c r="AH46" s="141" t="s">
        <v>101</v>
      </c>
      <c r="AI46" s="141" t="s">
        <v>102</v>
      </c>
      <c r="AK46" s="143" t="s">
        <v>63</v>
      </c>
      <c r="AL46" s="66" t="str">
        <f t="shared" si="40"/>
        <v>WAN HAI 331</v>
      </c>
      <c r="AM46" s="125" t="str">
        <f t="shared" si="41"/>
        <v>WAN HAI 331</v>
      </c>
      <c r="AN46" s="130"/>
    </row>
    <row r="47" spans="1:40" s="16" customFormat="1" ht="48" customHeight="1">
      <c r="A47" s="61" t="str">
        <f t="shared" si="42"/>
        <v>ATHENS BRIDGE</v>
      </c>
      <c r="B47" s="62" t="str">
        <f t="shared" si="43"/>
        <v>1187S</v>
      </c>
      <c r="C47" s="63" t="str">
        <f t="shared" si="44"/>
        <v>7/8</v>
      </c>
      <c r="D47" s="63" t="str">
        <f t="shared" si="45"/>
        <v>水</v>
      </c>
      <c r="E47" s="63" t="str">
        <f t="shared" si="46"/>
        <v>7/9</v>
      </c>
      <c r="F47" s="63" t="str">
        <f t="shared" si="47"/>
        <v>木</v>
      </c>
      <c r="G47" s="63" t="str">
        <f t="shared" si="48"/>
        <v>7/11</v>
      </c>
      <c r="H47" s="63" t="str">
        <f t="shared" si="49"/>
        <v>土</v>
      </c>
      <c r="I47" s="63" t="str">
        <f t="shared" si="50"/>
        <v>7/12</v>
      </c>
      <c r="J47" s="64" t="str">
        <f t="shared" si="51"/>
        <v>日</v>
      </c>
      <c r="K47" s="63" t="str">
        <f t="shared" si="52"/>
        <v>8/16</v>
      </c>
      <c r="L47" s="64" t="str">
        <f t="shared" si="53"/>
        <v>日</v>
      </c>
      <c r="M47" s="26" t="str">
        <f t="shared" si="54"/>
        <v>8/26</v>
      </c>
      <c r="N47" s="27" t="str">
        <f t="shared" si="55"/>
        <v>水</v>
      </c>
      <c r="O47" s="58"/>
      <c r="P47"/>
      <c r="Q47"/>
      <c r="R47"/>
      <c r="S47"/>
      <c r="T47"/>
      <c r="Z47" s="142" t="s">
        <v>103</v>
      </c>
      <c r="AA47" s="141" t="s">
        <v>104</v>
      </c>
      <c r="AB47" s="141" t="s">
        <v>40</v>
      </c>
      <c r="AC47" s="141" t="s">
        <v>39</v>
      </c>
      <c r="AD47" s="141" t="s">
        <v>64</v>
      </c>
      <c r="AE47" s="141" t="s">
        <v>83</v>
      </c>
      <c r="AF47" s="141" t="s">
        <v>84</v>
      </c>
      <c r="AG47" s="141" t="s">
        <v>85</v>
      </c>
      <c r="AH47" s="141" t="s">
        <v>105</v>
      </c>
      <c r="AI47" s="141" t="s">
        <v>106</v>
      </c>
      <c r="AK47" s="142" t="s">
        <v>103</v>
      </c>
      <c r="AL47" s="66" t="str">
        <f t="shared" si="40"/>
        <v>ATHENS BRIDGE</v>
      </c>
      <c r="AM47" s="125" t="str">
        <f t="shared" si="41"/>
        <v>ATHENS BRIDGE</v>
      </c>
      <c r="AN47" s="56"/>
    </row>
    <row r="48" spans="1:40" ht="48" customHeight="1">
      <c r="A48" s="61" t="str">
        <f t="shared" si="42"/>
        <v>NAVIOS VERDE</v>
      </c>
      <c r="B48" s="62" t="str">
        <f t="shared" si="43"/>
        <v>185S</v>
      </c>
      <c r="C48" s="63" t="str">
        <f t="shared" si="44"/>
        <v>7/15</v>
      </c>
      <c r="D48" s="63" t="str">
        <f t="shared" si="45"/>
        <v>水</v>
      </c>
      <c r="E48" s="63" t="str">
        <f t="shared" si="46"/>
        <v>7/16</v>
      </c>
      <c r="F48" s="63" t="str">
        <f t="shared" si="47"/>
        <v>木</v>
      </c>
      <c r="G48" s="63" t="str">
        <f t="shared" si="48"/>
        <v>7/18</v>
      </c>
      <c r="H48" s="63" t="str">
        <f t="shared" si="49"/>
        <v>土</v>
      </c>
      <c r="I48" s="63" t="str">
        <f t="shared" si="50"/>
        <v>7/19</v>
      </c>
      <c r="J48" s="64" t="str">
        <f t="shared" si="51"/>
        <v>日</v>
      </c>
      <c r="K48" s="63" t="str">
        <f t="shared" si="52"/>
        <v>8/23</v>
      </c>
      <c r="L48" s="64" t="str">
        <f t="shared" si="53"/>
        <v>日</v>
      </c>
      <c r="M48" s="26" t="str">
        <f t="shared" si="54"/>
        <v>9/2</v>
      </c>
      <c r="N48" s="27" t="str">
        <f t="shared" si="55"/>
        <v>水</v>
      </c>
      <c r="Z48" s="142" t="s">
        <v>107</v>
      </c>
      <c r="AA48" s="141" t="s">
        <v>108</v>
      </c>
      <c r="AB48" s="141" t="s">
        <v>41</v>
      </c>
      <c r="AC48" s="141" t="s">
        <v>39</v>
      </c>
      <c r="AD48" s="141" t="s">
        <v>66</v>
      </c>
      <c r="AE48" s="141" t="s">
        <v>89</v>
      </c>
      <c r="AF48" s="141" t="s">
        <v>90</v>
      </c>
      <c r="AG48" s="141" t="s">
        <v>91</v>
      </c>
      <c r="AH48" s="141" t="s">
        <v>109</v>
      </c>
      <c r="AI48" s="141" t="s">
        <v>110</v>
      </c>
      <c r="AK48" s="142" t="s">
        <v>107</v>
      </c>
      <c r="AL48" s="66" t="str">
        <f t="shared" si="40"/>
        <v>NAVIOS VERDE</v>
      </c>
      <c r="AM48" s="125" t="str">
        <f t="shared" si="41"/>
        <v>NAVIOS VERDE</v>
      </c>
    </row>
    <row r="49" spans="1:40" ht="48" customHeight="1">
      <c r="A49" s="74" t="str">
        <f t="shared" si="42"/>
        <v>EMMANUEL P</v>
      </c>
      <c r="B49" s="75" t="str">
        <f t="shared" si="43"/>
        <v>012S</v>
      </c>
      <c r="C49" s="76" t="str">
        <f t="shared" si="44"/>
        <v>7/22</v>
      </c>
      <c r="D49" s="76" t="str">
        <f t="shared" si="45"/>
        <v>水</v>
      </c>
      <c r="E49" s="76" t="str">
        <f t="shared" si="46"/>
        <v>7/23</v>
      </c>
      <c r="F49" s="76" t="str">
        <f t="shared" si="47"/>
        <v>木</v>
      </c>
      <c r="G49" s="76" t="str">
        <f t="shared" si="48"/>
        <v>7/25</v>
      </c>
      <c r="H49" s="76" t="str">
        <f t="shared" si="49"/>
        <v>土</v>
      </c>
      <c r="I49" s="76" t="str">
        <f t="shared" si="50"/>
        <v>7/26</v>
      </c>
      <c r="J49" s="77" t="str">
        <f t="shared" si="51"/>
        <v>日</v>
      </c>
      <c r="K49" s="76" t="str">
        <f t="shared" si="52"/>
        <v>8/30</v>
      </c>
      <c r="L49" s="77" t="str">
        <f t="shared" si="53"/>
        <v>日</v>
      </c>
      <c r="M49" s="28" t="str">
        <f t="shared" si="54"/>
        <v>9/9</v>
      </c>
      <c r="N49" s="29" t="str">
        <f t="shared" si="55"/>
        <v>水</v>
      </c>
      <c r="Z49" s="143" t="s">
        <v>69</v>
      </c>
      <c r="AA49" s="141" t="s">
        <v>111</v>
      </c>
      <c r="AB49" s="141" t="s">
        <v>49</v>
      </c>
      <c r="AC49" s="141" t="s">
        <v>39</v>
      </c>
      <c r="AD49" s="141" t="s">
        <v>67</v>
      </c>
      <c r="AE49" s="141" t="s">
        <v>96</v>
      </c>
      <c r="AF49" s="141" t="s">
        <v>65</v>
      </c>
      <c r="AG49" s="141" t="s">
        <v>97</v>
      </c>
      <c r="AH49" s="141" t="s">
        <v>112</v>
      </c>
      <c r="AI49" s="141" t="s">
        <v>113</v>
      </c>
      <c r="AK49" s="143" t="s">
        <v>69</v>
      </c>
      <c r="AL49" s="66" t="str">
        <f t="shared" si="40"/>
        <v>EMMANUEL P</v>
      </c>
      <c r="AM49" s="125" t="str">
        <f t="shared" si="41"/>
        <v>EMMANUEL P</v>
      </c>
    </row>
    <row r="50" spans="1:40" ht="48" customHeight="1"/>
    <row r="51" spans="1:40" ht="48" customHeight="1"/>
    <row r="52" spans="1:40" ht="48" customHeight="1">
      <c r="A52" s="32"/>
      <c r="B52" s="32"/>
      <c r="C52" s="24"/>
      <c r="D52" s="22"/>
      <c r="E52" s="24"/>
      <c r="F52" s="22"/>
      <c r="G52" s="24"/>
      <c r="H52" s="22"/>
      <c r="I52" s="24"/>
      <c r="J52" s="24"/>
      <c r="K52" s="22"/>
      <c r="L52" s="24"/>
      <c r="M52" s="22"/>
      <c r="N52" s="24"/>
    </row>
    <row r="53" spans="1:40" ht="48" customHeight="1">
      <c r="O53" s="18"/>
      <c r="P53" s="14"/>
      <c r="Q53" s="19"/>
      <c r="R53" s="14"/>
      <c r="S53" s="14"/>
      <c r="T53" s="14"/>
    </row>
    <row r="54" spans="1:40" ht="48" customHeight="1">
      <c r="B54" s="32"/>
      <c r="C54" s="24"/>
      <c r="D54" s="22"/>
      <c r="E54" s="24"/>
      <c r="F54" s="22"/>
      <c r="G54" s="24"/>
      <c r="H54" s="22"/>
      <c r="I54" s="24"/>
      <c r="J54" s="24"/>
      <c r="K54" s="22"/>
      <c r="L54" s="24"/>
      <c r="M54" s="22"/>
      <c r="N54" s="24"/>
    </row>
    <row r="55" spans="1:40" ht="49.5" customHeight="1">
      <c r="A55" s="31" t="s">
        <v>17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40" s="14" customFormat="1" ht="47.25" customHeight="1" thickBot="1">
      <c r="A56" s="20" t="s">
        <v>5</v>
      </c>
      <c r="B56" s="113" t="s">
        <v>6</v>
      </c>
      <c r="C56" s="114"/>
      <c r="D56" s="114"/>
      <c r="E56" s="114"/>
      <c r="F56" s="115"/>
      <c r="G56" s="113" t="s">
        <v>7</v>
      </c>
      <c r="H56" s="114"/>
      <c r="I56" s="114"/>
      <c r="J56" s="114"/>
      <c r="K56" s="114"/>
      <c r="L56" s="114"/>
      <c r="M56" s="114"/>
      <c r="N56" s="115"/>
      <c r="O56"/>
      <c r="P56"/>
      <c r="Q56"/>
      <c r="R56"/>
      <c r="S56"/>
      <c r="T56"/>
      <c r="AN56" s="18"/>
    </row>
    <row r="57" spans="1:40" ht="64.5" customHeight="1" thickTop="1">
      <c r="A57" s="81" t="s">
        <v>32</v>
      </c>
      <c r="B57" s="83" t="s">
        <v>21</v>
      </c>
      <c r="C57" s="84"/>
      <c r="D57" s="84"/>
      <c r="E57" s="84"/>
      <c r="F57" s="85"/>
      <c r="G57" s="40" t="s">
        <v>22</v>
      </c>
      <c r="H57" s="41"/>
      <c r="I57" s="42"/>
      <c r="J57" s="43"/>
      <c r="K57" s="43"/>
      <c r="L57" s="43"/>
      <c r="M57" s="41"/>
      <c r="N57" s="44" t="s">
        <v>23</v>
      </c>
    </row>
    <row r="58" spans="1:40" ht="60.75" customHeight="1">
      <c r="A58" s="82"/>
      <c r="B58" s="86"/>
      <c r="C58" s="87"/>
      <c r="D58" s="87"/>
      <c r="E58" s="87"/>
      <c r="F58" s="88"/>
      <c r="G58" s="45" t="s">
        <v>24</v>
      </c>
      <c r="H58" s="46"/>
      <c r="I58" s="47"/>
      <c r="J58" s="48"/>
      <c r="K58" s="48"/>
      <c r="L58" s="48"/>
      <c r="M58" s="46"/>
      <c r="N58" s="49"/>
    </row>
    <row r="59" spans="1:40" ht="60.75" customHeight="1">
      <c r="A59" s="105" t="s">
        <v>33</v>
      </c>
      <c r="B59" s="118" t="s">
        <v>25</v>
      </c>
      <c r="C59" s="119"/>
      <c r="D59" s="119"/>
      <c r="E59" s="119"/>
      <c r="F59" s="120"/>
      <c r="G59" s="109" t="s">
        <v>26</v>
      </c>
      <c r="H59" s="110"/>
      <c r="I59" s="110"/>
      <c r="J59" s="110"/>
      <c r="K59" s="110"/>
      <c r="L59" s="50" t="s">
        <v>27</v>
      </c>
      <c r="M59" s="51"/>
      <c r="N59" s="52"/>
    </row>
    <row r="60" spans="1:40" ht="59.25" customHeight="1">
      <c r="A60" s="117"/>
      <c r="B60" s="121"/>
      <c r="C60" s="122"/>
      <c r="D60" s="122"/>
      <c r="E60" s="122"/>
      <c r="F60" s="123"/>
      <c r="G60" s="53" t="s">
        <v>38</v>
      </c>
      <c r="H60" s="54"/>
      <c r="I60" s="54"/>
      <c r="J60" s="54"/>
      <c r="K60" s="54"/>
      <c r="L60" s="54"/>
      <c r="M60" s="54"/>
      <c r="N60" s="55"/>
      <c r="P60" s="14"/>
      <c r="Q60" s="19"/>
      <c r="R60" s="14"/>
      <c r="S60" s="14"/>
      <c r="T60" s="14"/>
    </row>
    <row r="61" spans="1:40" ht="59.25" customHeight="1"/>
    <row r="62" spans="1:40" ht="59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40" s="14" customFormat="1" ht="48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AN63" s="18"/>
    </row>
    <row r="64" spans="1:40" ht="60.75" customHeight="1"/>
  </sheetData>
  <mergeCells count="49">
    <mergeCell ref="A59:A60"/>
    <mergeCell ref="B59:F60"/>
    <mergeCell ref="G59:K59"/>
    <mergeCell ref="O40:O42"/>
    <mergeCell ref="I43:J43"/>
    <mergeCell ref="K43:L43"/>
    <mergeCell ref="M43:N43"/>
    <mergeCell ref="B56:F56"/>
    <mergeCell ref="G56:N56"/>
    <mergeCell ref="A39:A43"/>
    <mergeCell ref="B39:B43"/>
    <mergeCell ref="C39:F39"/>
    <mergeCell ref="G39:H39"/>
    <mergeCell ref="I39:J39"/>
    <mergeCell ref="K39:L39"/>
    <mergeCell ref="M39:N39"/>
    <mergeCell ref="M40:N42"/>
    <mergeCell ref="I38:J38"/>
    <mergeCell ref="A21:F22"/>
    <mergeCell ref="B23:F23"/>
    <mergeCell ref="G23:N23"/>
    <mergeCell ref="A24:A25"/>
    <mergeCell ref="B24:F25"/>
    <mergeCell ref="C40:D42"/>
    <mergeCell ref="E40:F42"/>
    <mergeCell ref="G40:H42"/>
    <mergeCell ref="I40:J42"/>
    <mergeCell ref="K40:L42"/>
    <mergeCell ref="K11:L11"/>
    <mergeCell ref="A26:A27"/>
    <mergeCell ref="B26:F27"/>
    <mergeCell ref="G26:K26"/>
    <mergeCell ref="O31:S31"/>
    <mergeCell ref="A57:A58"/>
    <mergeCell ref="B57:F58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2026-05-20T06:28:55Z</cp:lastPrinted>
  <dcterms:created xsi:type="dcterms:W3CDTF">2016-08-19T00:26:08Z</dcterms:created>
  <dcterms:modified xsi:type="dcterms:W3CDTF">2026-06-16T02:25:07Z</dcterms:modified>
</cp:coreProperties>
</file>