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C5EFDBD-AEAE-4EFB-ACBB-BC19623598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17" i="1"/>
  <c r="L17" i="1" s="1"/>
  <c r="K15" i="1"/>
  <c r="L15" i="1" s="1"/>
  <c r="K13" i="1"/>
  <c r="L13" i="1" s="1"/>
  <c r="AK19" i="1"/>
  <c r="O19" i="1"/>
  <c r="P19" i="1" s="1"/>
  <c r="M19" i="1"/>
  <c r="N19" i="1" s="1"/>
  <c r="E19" i="1"/>
  <c r="F19" i="1" s="1"/>
  <c r="C19" i="1"/>
  <c r="D19" i="1" s="1"/>
  <c r="B19" i="1"/>
  <c r="AK18" i="1"/>
  <c r="O18" i="1"/>
  <c r="P18" i="1" s="1"/>
  <c r="I18" i="1"/>
  <c r="J18" i="1" s="1"/>
  <c r="G18" i="1"/>
  <c r="H18" i="1" s="1"/>
  <c r="E18" i="1"/>
  <c r="F18" i="1" s="1"/>
  <c r="C18" i="1"/>
  <c r="D18" i="1" s="1"/>
  <c r="B18" i="1"/>
  <c r="AK17" i="1"/>
  <c r="O17" i="1"/>
  <c r="P17" i="1" s="1"/>
  <c r="M17" i="1"/>
  <c r="N17" i="1" s="1"/>
  <c r="E17" i="1"/>
  <c r="F17" i="1" s="1"/>
  <c r="C17" i="1"/>
  <c r="D17" i="1" s="1"/>
  <c r="AK16" i="1"/>
  <c r="O16" i="1"/>
  <c r="P16" i="1" s="1"/>
  <c r="I16" i="1"/>
  <c r="J16" i="1" s="1"/>
  <c r="G16" i="1"/>
  <c r="H16" i="1" s="1"/>
  <c r="E16" i="1"/>
  <c r="F16" i="1" s="1"/>
  <c r="C16" i="1"/>
  <c r="D16" i="1" s="1"/>
  <c r="B16" i="1"/>
  <c r="AK15" i="1"/>
  <c r="O15" i="1"/>
  <c r="P15" i="1" s="1"/>
  <c r="M15" i="1"/>
  <c r="N15" i="1" s="1"/>
  <c r="E15" i="1"/>
  <c r="F15" i="1" s="1"/>
  <c r="C15" i="1"/>
  <c r="D15" i="1" s="1"/>
  <c r="B15" i="1"/>
  <c r="AK14" i="1"/>
  <c r="O14" i="1"/>
  <c r="P14" i="1" s="1"/>
  <c r="I14" i="1"/>
  <c r="J14" i="1" s="1"/>
  <c r="G14" i="1"/>
  <c r="H14" i="1" s="1"/>
  <c r="E14" i="1"/>
  <c r="F14" i="1" s="1"/>
  <c r="C14" i="1"/>
  <c r="D14" i="1" s="1"/>
  <c r="B14" i="1"/>
  <c r="AK13" i="1"/>
  <c r="O13" i="1"/>
  <c r="P13" i="1" s="1"/>
  <c r="M13" i="1"/>
  <c r="N13" i="1" s="1"/>
  <c r="E13" i="1"/>
  <c r="F13" i="1" s="1"/>
  <c r="C13" i="1"/>
  <c r="D13" i="1" s="1"/>
  <c r="A13" i="1" s="1"/>
  <c r="B13" i="1"/>
  <c r="AK12" i="1"/>
  <c r="O12" i="1"/>
  <c r="P12" i="1" s="1"/>
  <c r="I12" i="1"/>
  <c r="J12" i="1" s="1"/>
  <c r="G12" i="1"/>
  <c r="H12" i="1" s="1"/>
  <c r="E12" i="1"/>
  <c r="F12" i="1" s="1"/>
  <c r="C12" i="1"/>
  <c r="D12" i="1" s="1"/>
  <c r="B12" i="1"/>
  <c r="AK11" i="1"/>
  <c r="O11" i="1"/>
  <c r="P11" i="1" s="1"/>
  <c r="N11" i="1"/>
  <c r="M11" i="1"/>
  <c r="K11" i="1"/>
  <c r="L11" i="1" s="1"/>
  <c r="E11" i="1"/>
  <c r="F11" i="1" s="1"/>
  <c r="C11" i="1"/>
  <c r="D11" i="1" s="1"/>
  <c r="AK10" i="1"/>
  <c r="O10" i="1"/>
  <c r="P10" i="1" s="1"/>
  <c r="I10" i="1"/>
  <c r="J10" i="1" s="1"/>
  <c r="G10" i="1"/>
  <c r="H10" i="1" s="1"/>
  <c r="E10" i="1"/>
  <c r="F10" i="1" s="1"/>
  <c r="C10" i="1"/>
  <c r="D10" i="1" s="1"/>
  <c r="B10" i="1"/>
  <c r="A12" i="1" l="1"/>
  <c r="A11" i="1"/>
  <c r="A10" i="1"/>
  <c r="A17" i="1"/>
  <c r="A15" i="1"/>
  <c r="A19" i="1"/>
  <c r="A18" i="1"/>
  <c r="A16" i="1"/>
  <c r="A14" i="1"/>
</calcChain>
</file>

<file path=xl/sharedStrings.xml><?xml version="1.0" encoding="utf-8"?>
<sst xmlns="http://schemas.openxmlformats.org/spreadsheetml/2006/main" count="147" uniqueCount="71">
  <si>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</si>
  <si>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</si>
  <si>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</si>
  <si>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</si>
  <si>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</si>
  <si>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</si>
  <si>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</si>
  <si>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</si>
  <si>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</si>
  <si>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</si>
  <si>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</si>
  <si>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</si>
  <si>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</si>
  <si>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</si>
  <si>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</si>
  <si>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</si>
  <si>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</si>
  <si>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</si>
  <si>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</si>
  <si>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</si>
  <si>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</si>
  <si>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</si>
  <si>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</si>
  <si>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</si>
  <si>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</si>
  <si>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</si>
  <si>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</si>
  <si>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</si>
  <si>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</si>
  <si>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</si>
  <si>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</si>
  <si>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</si>
  <si>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</si>
  <si>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</si>
  <si>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</si>
  <si>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</si>
  <si>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</si>
  <si>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</si>
  <si>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10～11 DAYS</t>
    <phoneticPr fontId="4"/>
  </si>
  <si>
    <t>０DAYS</t>
    <phoneticPr fontId="3"/>
  </si>
  <si>
    <t>PEARL RIVER BRIDGE</t>
  </si>
  <si>
    <t>SWAN RIVER BRIDGE</t>
  </si>
  <si>
    <t>SMOOTH WIND</t>
  </si>
  <si>
    <t>-</t>
  </si>
  <si>
    <t>WAN HAI 295</t>
  </si>
  <si>
    <t>S153</t>
  </si>
  <si>
    <t>020S</t>
  </si>
  <si>
    <t>※WAN HAI 175</t>
    <phoneticPr fontId="3"/>
  </si>
  <si>
    <t>WAN HAI 175</t>
  </si>
  <si>
    <t>土</t>
  </si>
  <si>
    <t>WHL</t>
  </si>
  <si>
    <t>水</t>
  </si>
  <si>
    <t>ONE</t>
  </si>
  <si>
    <t>Omit by Carrier</t>
  </si>
  <si>
    <t>128S</t>
  </si>
  <si>
    <t>232S</t>
  </si>
  <si>
    <t>021S</t>
  </si>
  <si>
    <t>129S</t>
  </si>
  <si>
    <t>旧</t>
    <rPh sb="0" eb="1">
      <t>キュウ</t>
    </rPh>
    <phoneticPr fontId="3"/>
  </si>
  <si>
    <t>最終</t>
    <rPh sb="0" eb="2">
      <t>サイシュウ</t>
    </rPh>
    <phoneticPr fontId="3"/>
  </si>
  <si>
    <t>WAN HAI 368</t>
  </si>
  <si>
    <t>S037</t>
  </si>
  <si>
    <t>金-土</t>
  </si>
  <si>
    <t>6/6</t>
    <phoneticPr fontId="3"/>
  </si>
  <si>
    <t>土-日</t>
  </si>
  <si>
    <t>6/14</t>
    <phoneticPr fontId="3"/>
  </si>
  <si>
    <t>6/21</t>
    <phoneticPr fontId="3"/>
  </si>
  <si>
    <t>INTERASIA TENACITY</t>
  </si>
  <si>
    <t>S022</t>
  </si>
  <si>
    <t>6/27</t>
    <phoneticPr fontId="3"/>
  </si>
  <si>
    <t>A列に入っている本船名の関数はCUT日前倒しの判定</t>
    <rPh sb="1" eb="2">
      <t>レツ</t>
    </rPh>
    <rPh sb="3" eb="4">
      <t>ハイ</t>
    </rPh>
    <rPh sb="8" eb="10">
      <t>ホンセン</t>
    </rPh>
    <rPh sb="10" eb="11">
      <t>メイ</t>
    </rPh>
    <rPh sb="12" eb="14">
      <t>カンスウ</t>
    </rPh>
    <rPh sb="18" eb="19">
      <t>ビ</t>
    </rPh>
    <rPh sb="19" eb="21">
      <t>マエダオ</t>
    </rPh>
    <rPh sb="23" eb="25">
      <t>ハンテイ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</si>
</sst>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48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0" fontId="35" fillId="0" borderId="0"/>
    <xf numFmtId="0" fontId="3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46" fillId="0" borderId="0"/>
    <xf numFmtId="0" fontId="46" fillId="0" borderId="0">
      <alignment vertical="center"/>
    </xf>
    <xf numFmtId="0" fontId="46" fillId="0" borderId="0"/>
    <xf numFmtId="0" fontId="35" fillId="0" borderId="0"/>
    <xf numFmtId="0" fontId="35" fillId="0" borderId="0"/>
  </cellStyleXfs>
  <cellXfs count="19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9" fontId="25" fillId="0" borderId="17" xfId="9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Alignme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4" fillId="0" borderId="0" xfId="1" applyFont="1" applyFill="1" applyBorder="1" applyAlignment="1">
      <alignment horizontal="right" vertical="center"/>
    </xf>
    <xf numFmtId="0" fontId="45" fillId="0" borderId="0" xfId="0" applyFont="1" applyAlignment="1">
      <alignment vertical="center"/>
    </xf>
    <xf numFmtId="178" fontId="25" fillId="0" borderId="21" xfId="1" applyNumberFormat="1" applyFont="1" applyBorder="1" applyAlignment="1">
      <alignment horizontal="left" vertical="center"/>
    </xf>
    <xf numFmtId="178" fontId="25" fillId="0" borderId="26" xfId="1" applyNumberFormat="1" applyFont="1" applyBorder="1" applyAlignment="1">
      <alignment horizontal="left" vertical="center"/>
    </xf>
    <xf numFmtId="179" fontId="25" fillId="0" borderId="27" xfId="9" applyNumberFormat="1" applyFont="1" applyFill="1" applyBorder="1" applyAlignment="1">
      <alignment horizontal="center" vertical="center"/>
    </xf>
    <xf numFmtId="0" fontId="25" fillId="0" borderId="0" xfId="1" applyFont="1"/>
    <xf numFmtId="0" fontId="25" fillId="0" borderId="0" xfId="1" applyFont="1" applyAlignment="1">
      <alignment vertical="center"/>
    </xf>
    <xf numFmtId="0" fontId="9" fillId="0" borderId="35" xfId="22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9" fillId="0" borderId="35" xfId="13" applyFont="1" applyBorder="1" applyAlignment="1">
      <alignment horizontal="left" vertical="center"/>
    </xf>
    <xf numFmtId="0" fontId="9" fillId="0" borderId="17" xfId="13" applyFont="1" applyBorder="1" applyAlignment="1">
      <alignment horizontal="left" vertical="center" wrapText="1"/>
    </xf>
    <xf numFmtId="0" fontId="9" fillId="4" borderId="17" xfId="13" applyFont="1" applyFill="1" applyBorder="1" applyAlignment="1">
      <alignment horizontal="left" vertical="center"/>
    </xf>
    <xf numFmtId="0" fontId="9" fillId="4" borderId="24" xfId="13" applyFont="1" applyFill="1" applyBorder="1" applyAlignment="1">
      <alignment horizontal="left" vertical="center" wrapText="1"/>
    </xf>
    <xf numFmtId="0" fontId="9" fillId="0" borderId="36" xfId="22" applyFont="1" applyBorder="1" applyAlignment="1">
      <alignment horizontal="left" vertical="center"/>
    </xf>
    <xf numFmtId="178" fontId="25" fillId="0" borderId="0" xfId="1" applyNumberFormat="1" applyFont="1" applyBorder="1" applyAlignment="1">
      <alignment horizontal="left" vertical="center"/>
    </xf>
    <xf numFmtId="178" fontId="25" fillId="0" borderId="0" xfId="1" applyNumberFormat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9" fillId="0" borderId="0" xfId="1" applyFont="1" applyBorder="1" applyAlignment="1"/>
    <xf numFmtId="0" fontId="9" fillId="0" borderId="0" xfId="13" applyFont="1" applyBorder="1" applyAlignment="1">
      <alignment horizontal="left" vertical="center" wrapText="1"/>
    </xf>
    <xf numFmtId="0" fontId="9" fillId="0" borderId="0" xfId="13" applyFont="1" applyBorder="1" applyAlignment="1">
      <alignment horizontal="center" vertical="center"/>
    </xf>
    <xf numFmtId="178" fontId="9" fillId="0" borderId="0" xfId="13" applyNumberFormat="1" applyFont="1" applyBorder="1" applyAlignment="1">
      <alignment horizontal="center" vertical="center"/>
    </xf>
    <xf numFmtId="178" fontId="9" fillId="0" borderId="0" xfId="13" quotePrefix="1" applyNumberFormat="1" applyFont="1" applyBorder="1" applyAlignment="1">
      <alignment horizontal="center" vertical="center"/>
    </xf>
    <xf numFmtId="0" fontId="9" fillId="0" borderId="0" xfId="22" applyFont="1" applyBorder="1" applyAlignment="1">
      <alignment horizontal="left" vertical="center"/>
    </xf>
    <xf numFmtId="179" fontId="25" fillId="0" borderId="0" xfId="9" applyNumberFormat="1" applyFont="1" applyFill="1" applyBorder="1" applyAlignment="1">
      <alignment horizontal="center" vertical="center"/>
    </xf>
    <xf numFmtId="0" fontId="9" fillId="4" borderId="0" xfId="13" applyFont="1" applyFill="1" applyBorder="1" applyAlignment="1">
      <alignment horizontal="left" vertical="center" wrapText="1"/>
    </xf>
    <xf numFmtId="0" fontId="9" fillId="4" borderId="0" xfId="13" applyFont="1" applyFill="1" applyBorder="1" applyAlignment="1">
      <alignment horizontal="center" vertical="center"/>
    </xf>
    <xf numFmtId="178" fontId="9" fillId="4" borderId="0" xfId="13" applyNumberFormat="1" applyFont="1" applyFill="1" applyBorder="1" applyAlignment="1">
      <alignment horizontal="center" vertical="center"/>
    </xf>
    <xf numFmtId="178" fontId="9" fillId="4" borderId="0" xfId="13" quotePrefix="1" applyNumberFormat="1" applyFont="1" applyFill="1" applyBorder="1" applyAlignment="1">
      <alignment horizontal="center" vertical="center"/>
    </xf>
    <xf numFmtId="0" fontId="9" fillId="4" borderId="17" xfId="13" applyFont="1" applyFill="1" applyBorder="1" applyAlignment="1">
      <alignment horizontal="center" vertical="center"/>
    </xf>
    <xf numFmtId="0" fontId="9" fillId="0" borderId="17" xfId="13" applyFont="1" applyBorder="1" applyAlignment="1">
      <alignment horizontal="center" vertical="center"/>
    </xf>
    <xf numFmtId="0" fontId="9" fillId="0" borderId="17" xfId="13" applyFont="1" applyBorder="1" applyAlignment="1">
      <alignment horizontal="center" vertical="center"/>
    </xf>
    <xf numFmtId="178" fontId="9" fillId="0" borderId="35" xfId="13" applyNumberFormat="1" applyFont="1" applyBorder="1" applyAlignment="1">
      <alignment horizontal="center" vertical="center"/>
    </xf>
    <xf numFmtId="178" fontId="9" fillId="0" borderId="17" xfId="13" applyNumberFormat="1" applyFont="1" applyBorder="1" applyAlignment="1">
      <alignment horizontal="center" vertical="center"/>
    </xf>
    <xf numFmtId="0" fontId="9" fillId="0" borderId="17" xfId="13" applyFont="1" applyBorder="1" applyAlignment="1">
      <alignment horizontal="left" vertical="center" wrapText="1"/>
    </xf>
    <xf numFmtId="178" fontId="9" fillId="0" borderId="17" xfId="13" quotePrefix="1" applyNumberFormat="1" applyFont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  <xf numFmtId="0" fontId="42" fillId="0" borderId="37" xfId="1" applyFont="1" applyBorder="1" applyAlignment="1">
      <alignment vertical="center"/>
    </xf>
    <xf numFmtId="0" fontId="48" fillId="0" borderId="37" xfId="1" applyFont="1" applyBorder="1" applyAlignment="1">
      <alignment vertical="center"/>
    </xf>
    <xf numFmtId="178" fontId="9" fillId="5" borderId="17" xfId="13" applyNumberFormat="1" applyFont="1" applyFill="1" applyBorder="1" applyAlignment="1">
      <alignment horizontal="center" vertical="center"/>
    </xf>
    <xf numFmtId="178" fontId="9" fillId="4" borderId="35" xfId="13" applyNumberFormat="1" applyFont="1" applyFill="1" applyBorder="1" applyAlignment="1">
      <alignment horizontal="center" vertical="center"/>
    </xf>
    <xf numFmtId="0" fontId="9" fillId="4" borderId="17" xfId="13" applyFont="1" applyFill="1" applyBorder="1" applyAlignment="1">
      <alignment horizontal="center" vertical="center"/>
    </xf>
    <xf numFmtId="178" fontId="9" fillId="4" borderId="17" xfId="13" applyNumberFormat="1" applyFont="1" applyFill="1" applyBorder="1" applyAlignment="1">
      <alignment horizontal="center" vertical="center"/>
    </xf>
    <xf numFmtId="178" fontId="47" fillId="4" borderId="17" xfId="13" quotePrefix="1" applyNumberFormat="1" applyFont="1" applyFill="1" applyBorder="1" applyAlignment="1">
      <alignment horizontal="center" vertical="center"/>
    </xf>
    <xf numFmtId="0" fontId="47" fillId="4" borderId="17" xfId="13" applyFont="1" applyFill="1" applyBorder="1" applyAlignment="1">
      <alignment horizontal="center" vertical="center"/>
    </xf>
    <xf numFmtId="0" fontId="47" fillId="4" borderId="17" xfId="0" applyFont="1" applyFill="1" applyBorder="1" applyAlignment="1">
      <alignment horizontal="left" vertical="center"/>
    </xf>
    <xf numFmtId="0" fontId="47" fillId="4" borderId="17" xfId="0" applyFont="1" applyFill="1" applyBorder="1" applyAlignment="1">
      <alignment horizontal="center" vertical="center"/>
    </xf>
    <xf numFmtId="178" fontId="9" fillId="4" borderId="35" xfId="13" applyNumberFormat="1" applyFont="1" applyFill="1" applyBorder="1" applyAlignment="1">
      <alignment horizontal="center" vertical="center"/>
    </xf>
    <xf numFmtId="178" fontId="9" fillId="4" borderId="17" xfId="13" applyNumberFormat="1" applyFont="1" applyFill="1" applyBorder="1" applyAlignment="1">
      <alignment horizontal="center" vertical="center"/>
    </xf>
    <xf numFmtId="0" fontId="47" fillId="4" borderId="17" xfId="13" applyFont="1" applyFill="1" applyBorder="1" applyAlignment="1">
      <alignment horizontal="center" vertical="center"/>
    </xf>
    <xf numFmtId="0" fontId="47" fillId="4" borderId="17" xfId="0" applyFont="1" applyFill="1" applyBorder="1" applyAlignment="1">
      <alignment horizontal="left" vertical="center"/>
    </xf>
    <xf numFmtId="0" fontId="47" fillId="4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178" fontId="9" fillId="4" borderId="35" xfId="13" applyNumberFormat="1" applyFont="1" applyFill="1" applyBorder="1" applyAlignment="1">
      <alignment horizontal="center" vertical="center"/>
    </xf>
    <xf numFmtId="178" fontId="9" fillId="4" borderId="17" xfId="13" quotePrefix="1" applyNumberFormat="1" applyFont="1" applyFill="1" applyBorder="1" applyAlignment="1">
      <alignment horizontal="center" vertical="center"/>
    </xf>
    <xf numFmtId="178" fontId="9" fillId="4" borderId="17" xfId="13" applyNumberFormat="1" applyFont="1" applyFill="1" applyBorder="1" applyAlignment="1">
      <alignment horizontal="center" vertical="center"/>
    </xf>
    <xf numFmtId="0" fontId="47" fillId="4" borderId="17" xfId="13" applyFont="1" applyFill="1" applyBorder="1" applyAlignment="1">
      <alignment horizontal="center" vertical="center"/>
    </xf>
    <xf numFmtId="0" fontId="47" fillId="4" borderId="17" xfId="0" applyFont="1" applyFill="1" applyBorder="1" applyAlignment="1">
      <alignment horizontal="left" vertical="center"/>
    </xf>
    <xf numFmtId="178" fontId="9" fillId="4" borderId="35" xfId="13" applyNumberFormat="1" applyFont="1" applyFill="1" applyBorder="1" applyAlignment="1">
      <alignment horizontal="center" vertical="center"/>
    </xf>
    <xf numFmtId="178" fontId="9" fillId="4" borderId="17" xfId="13" applyNumberFormat="1" applyFont="1" applyFill="1" applyBorder="1" applyAlignment="1">
      <alignment horizontal="center" vertical="center"/>
    </xf>
    <xf numFmtId="178" fontId="47" fillId="4" borderId="17" xfId="13" quotePrefix="1" applyNumberFormat="1" applyFont="1" applyFill="1" applyBorder="1" applyAlignment="1">
      <alignment horizontal="center" vertical="center"/>
    </xf>
    <xf numFmtId="0" fontId="47" fillId="4" borderId="17" xfId="13" applyFont="1" applyFill="1" applyBorder="1" applyAlignment="1">
      <alignment horizontal="center" vertical="center"/>
    </xf>
    <xf numFmtId="0" fontId="47" fillId="4" borderId="17" xfId="0" applyFont="1" applyFill="1" applyBorder="1" applyAlignment="1">
      <alignment horizontal="left" vertical="center"/>
    </xf>
    <xf numFmtId="0" fontId="47" fillId="4" borderId="17" xfId="0" applyFont="1" applyFill="1" applyBorder="1" applyAlignment="1">
      <alignment horizontal="center" vertical="center"/>
    </xf>
    <xf numFmtId="0" fontId="48" fillId="0" borderId="38" xfId="1" applyFont="1" applyBorder="1" applyAlignment="1">
      <alignment vertical="center"/>
    </xf>
    <xf numFmtId="0" fontId="48" fillId="0" borderId="0" xfId="1" applyFont="1" applyAlignment="1">
      <alignment vertical="center"/>
    </xf>
    <xf numFmtId="0" fontId="9" fillId="4" borderId="17" xfId="13" applyFont="1" applyFill="1" applyBorder="1" applyAlignment="1">
      <alignment horizontal="center" vertical="center"/>
    </xf>
    <xf numFmtId="0" fontId="9" fillId="0" borderId="17" xfId="13" applyFont="1" applyBorder="1" applyAlignment="1">
      <alignment horizontal="center" vertical="center"/>
    </xf>
    <xf numFmtId="0" fontId="9" fillId="4" borderId="17" xfId="13" applyFont="1" applyFill="1" applyBorder="1" applyAlignment="1">
      <alignment horizontal="left" vertical="center" wrapText="1"/>
    </xf>
    <xf numFmtId="0" fontId="9" fillId="4" borderId="17" xfId="13" applyFont="1" applyFill="1" applyBorder="1" applyAlignment="1">
      <alignment horizontal="center" vertical="center"/>
    </xf>
    <xf numFmtId="0" fontId="9" fillId="0" borderId="17" xfId="13" applyFont="1" applyBorder="1" applyAlignment="1">
      <alignment horizontal="center" vertical="center"/>
    </xf>
    <xf numFmtId="178" fontId="9" fillId="0" borderId="35" xfId="13" applyNumberFormat="1" applyFont="1" applyBorder="1" applyAlignment="1">
      <alignment horizontal="center" vertical="center"/>
    </xf>
    <xf numFmtId="178" fontId="9" fillId="4" borderId="17" xfId="13" applyNumberFormat="1" applyFont="1" applyFill="1" applyBorder="1" applyAlignment="1">
      <alignment horizontal="center" vertical="center"/>
    </xf>
    <xf numFmtId="178" fontId="9" fillId="0" borderId="17" xfId="13" applyNumberFormat="1" applyFont="1" applyBorder="1" applyAlignment="1">
      <alignment horizontal="center" vertical="center"/>
    </xf>
    <xf numFmtId="0" fontId="9" fillId="0" borderId="17" xfId="13" applyFont="1" applyBorder="1" applyAlignment="1">
      <alignment horizontal="left" vertical="center" wrapText="1"/>
    </xf>
    <xf numFmtId="178" fontId="9" fillId="4" borderId="35" xfId="13" applyNumberFormat="1" applyFont="1" applyFill="1" applyBorder="1" applyAlignment="1">
      <alignment horizontal="center" vertical="center"/>
    </xf>
    <xf numFmtId="178" fontId="9" fillId="4" borderId="17" xfId="13" quotePrefix="1" applyNumberFormat="1" applyFont="1" applyFill="1" applyBorder="1" applyAlignment="1">
      <alignment horizontal="center" vertical="center"/>
    </xf>
    <xf numFmtId="178" fontId="9" fillId="0" borderId="17" xfId="13" quotePrefix="1" applyNumberFormat="1" applyFont="1" applyBorder="1" applyAlignment="1">
      <alignment horizontal="center" vertical="center"/>
    </xf>
    <xf numFmtId="0" fontId="9" fillId="0" borderId="35" xfId="13" applyFont="1" applyBorder="1" applyAlignment="1">
      <alignment horizontal="center" vertical="center"/>
    </xf>
    <xf numFmtId="0" fontId="9" fillId="0" borderId="35" xfId="13" applyFont="1" applyBorder="1" applyAlignment="1">
      <alignment horizontal="center" vertical="center"/>
    </xf>
    <xf numFmtId="0" fontId="9" fillId="0" borderId="35" xfId="13" applyFont="1" applyBorder="1" applyAlignment="1">
      <alignment horizontal="left" vertical="center"/>
    </xf>
    <xf numFmtId="178" fontId="9" fillId="0" borderId="35" xfId="13" applyNumberFormat="1" applyFont="1" applyBorder="1" applyAlignment="1">
      <alignment horizontal="center" vertical="center"/>
    </xf>
    <xf numFmtId="178" fontId="9" fillId="0" borderId="35" xfId="13" quotePrefix="1" applyNumberFormat="1" applyFont="1" applyBorder="1" applyAlignment="1">
      <alignment horizontal="center" vertical="center"/>
    </xf>
  </cellXfs>
  <cellStyles count="24">
    <cellStyle name="date_style" xfId="12" xr:uid="{00000000-0005-0000-0000-000000000000}"/>
    <cellStyle name="Normal_1" xfId="16" xr:uid="{00000000-0005-0000-0000-000001000000}"/>
    <cellStyle name="標準" xfId="0" builtinId="0"/>
    <cellStyle name="標準 10 2 2 3 2 2" xfId="20" xr:uid="{00000000-0005-0000-0000-000003000000}"/>
    <cellStyle name="標準 10 2 3" xfId="15" xr:uid="{00000000-0005-0000-0000-000004000000}"/>
    <cellStyle name="標準 10 2 3 2 2 2" xfId="14" xr:uid="{00000000-0005-0000-0000-000005000000}"/>
    <cellStyle name="標準 18 2" xfId="19" xr:uid="{00000000-0005-0000-0000-000006000000}"/>
    <cellStyle name="標準 2" xfId="1" xr:uid="{00000000-0005-0000-0000-000007000000}"/>
    <cellStyle name="標準 2 2" xfId="13" xr:uid="{00000000-0005-0000-0000-000008000000}"/>
    <cellStyle name="標準 2 3 3" xfId="22" xr:uid="{0AAAB886-4F89-459F-84B9-847DEEE6B875}"/>
    <cellStyle name="標準 29" xfId="23" xr:uid="{B5E5F562-AEB3-494C-A7C5-91BC624B6D0B}"/>
    <cellStyle name="標準 3" xfId="11" xr:uid="{00000000-0005-0000-0000-000009000000}"/>
    <cellStyle name="標準 3 13 2" xfId="17" xr:uid="{00000000-0005-0000-0000-00000A000000}"/>
    <cellStyle name="標準 3 2 9" xfId="18" xr:uid="{00000000-0005-0000-0000-00000B000000}"/>
    <cellStyle name="標準 34 2" xfId="21" xr:uid="{00000000-0005-0000-0000-00000C000000}"/>
    <cellStyle name="標準 9 2 2 2 2 2 2" xfId="3" xr:uid="{00000000-0005-0000-0000-00000D000000}"/>
    <cellStyle name="標準 9 2 2 2 2 2 2 2 2 2 2" xfId="10" xr:uid="{00000000-0005-0000-0000-00000E000000}"/>
    <cellStyle name="標準 9 2 2 2 2 2 2 2 2 2_7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HMMREQ~1" xfId="8" xr:uid="{00000000-0005-0000-0000-000015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16</xdr:col>
      <xdr:colOff>537730</xdr:colOff>
      <xdr:row>14</xdr:row>
      <xdr:rowOff>23813</xdr:rowOff>
    </xdr:from>
    <xdr:ext cx="3238500" cy="16712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706918" y="8167688"/>
          <a:ext cx="3238500" cy="167120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25</xdr:row>
      <xdr:rowOff>406976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18</xdr:col>
      <xdr:colOff>1376795</xdr:colOff>
      <xdr:row>14</xdr:row>
      <xdr:rowOff>303068</xdr:rowOff>
    </xdr:from>
    <xdr:to>
      <xdr:col>21</xdr:col>
      <xdr:colOff>3710418</xdr:colOff>
      <xdr:row>32</xdr:row>
      <xdr:rowOff>318222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546358" y="7875443"/>
          <a:ext cx="7262810" cy="96592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21</xdr:col>
      <xdr:colOff>513049</xdr:colOff>
      <xdr:row>3</xdr:row>
      <xdr:rowOff>184382</xdr:rowOff>
    </xdr:from>
    <xdr:to>
      <xdr:col>21</xdr:col>
      <xdr:colOff>4751673</xdr:colOff>
      <xdr:row>13</xdr:row>
      <xdr:rowOff>561517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11799" y="2279882"/>
          <a:ext cx="4238624" cy="5282510"/>
        </a:xfrm>
        <a:prstGeom prst="rect">
          <a:avLst/>
        </a:prstGeom>
      </xdr:spPr>
    </xdr:pic>
    <xdr:clientData/>
  </xdr:twoCellAnchor>
  <xdr:twoCellAnchor>
    <xdr:from>
      <xdr:col>16</xdr:col>
      <xdr:colOff>370176</xdr:colOff>
      <xdr:row>7</xdr:row>
      <xdr:rowOff>28140</xdr:rowOff>
    </xdr:from>
    <xdr:to>
      <xdr:col>20</xdr:col>
      <xdr:colOff>1428749</xdr:colOff>
      <xdr:row>11</xdr:row>
      <xdr:rowOff>523875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20539364" y="4266765"/>
          <a:ext cx="7345073" cy="2114985"/>
          <a:chOff x="27513421" y="1887172"/>
          <a:chExt cx="9805687" cy="4736298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7513421" y="1887172"/>
            <a:ext cx="9805687" cy="46095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8562976" y="3041201"/>
            <a:ext cx="8053257" cy="3582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0"/>
  <sheetViews>
    <sheetView tabSelected="1" view="pageBreakPreview" zoomScale="40" zoomScaleNormal="40" zoomScaleSheetLayoutView="40" zoomScalePageLayoutView="40" workbookViewId="0">
      <selection activeCell="R22" sqref="R22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68.125" customWidth="1"/>
    <col min="23" max="23" width="13.875" customWidth="1"/>
    <col min="24" max="24" width="12.375" customWidth="1"/>
    <col min="25" max="25" width="9.875" customWidth="1"/>
    <col min="26" max="32" width="9.25" hidden="1" customWidth="1"/>
    <col min="33" max="33" width="8.125" hidden="1" customWidth="1"/>
    <col min="34" max="34" width="15.875" hidden="1" customWidth="1"/>
    <col min="35" max="38" width="9" hidden="1" customWidth="1"/>
    <col min="39" max="39" width="9" customWidth="1"/>
  </cols>
  <sheetData>
    <row r="1" spans="1:38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27" t="s">
        <v>20</v>
      </c>
      <c r="R1" s="127"/>
      <c r="S1" s="127"/>
      <c r="T1" s="127"/>
      <c r="U1" s="127"/>
      <c r="V1" s="3"/>
      <c r="W1" s="3"/>
      <c r="X1" s="4"/>
    </row>
    <row r="2" spans="1:38" s="6" customFormat="1" ht="30" customHeight="1" x14ac:dyDescent="0.25"/>
    <row r="3" spans="1:38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128">
        <v>46164</v>
      </c>
      <c r="U3" s="128"/>
      <c r="V3" s="40" t="s">
        <v>21</v>
      </c>
    </row>
    <row r="4" spans="1:38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1">
        <v>43684</v>
      </c>
      <c r="V4" s="14"/>
    </row>
    <row r="5" spans="1:38" s="15" customFormat="1" ht="37.5" customHeight="1" x14ac:dyDescent="0.15">
      <c r="A5" s="129" t="s">
        <v>2</v>
      </c>
      <c r="B5" s="132" t="s">
        <v>3</v>
      </c>
      <c r="C5" s="132" t="s">
        <v>4</v>
      </c>
      <c r="D5" s="132"/>
      <c r="E5" s="132"/>
      <c r="F5" s="132"/>
      <c r="G5" s="135" t="s">
        <v>5</v>
      </c>
      <c r="H5" s="135"/>
      <c r="I5" s="132" t="s">
        <v>6</v>
      </c>
      <c r="J5" s="132"/>
      <c r="K5" s="132" t="s">
        <v>31</v>
      </c>
      <c r="L5" s="132"/>
      <c r="M5" s="132" t="s">
        <v>6</v>
      </c>
      <c r="N5" s="132"/>
      <c r="O5" s="135" t="s">
        <v>5</v>
      </c>
      <c r="P5" s="136"/>
      <c r="Z5" s="148" t="s">
        <v>70</v>
      </c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75"/>
      <c r="AL5" s="176"/>
    </row>
    <row r="6" spans="1:38" s="15" customFormat="1" ht="30" customHeight="1" x14ac:dyDescent="0.15">
      <c r="A6" s="130"/>
      <c r="B6" s="133"/>
      <c r="C6" s="137" t="s">
        <v>7</v>
      </c>
      <c r="D6" s="137"/>
      <c r="E6" s="137" t="s">
        <v>8</v>
      </c>
      <c r="F6" s="137"/>
      <c r="G6" s="137" t="s">
        <v>23</v>
      </c>
      <c r="H6" s="137"/>
      <c r="I6" s="137" t="s">
        <v>22</v>
      </c>
      <c r="J6" s="137"/>
      <c r="K6" s="140" t="s">
        <v>29</v>
      </c>
      <c r="L6" s="141"/>
      <c r="M6" s="140" t="s">
        <v>29</v>
      </c>
      <c r="N6" s="141"/>
      <c r="O6" s="138" t="s">
        <v>9</v>
      </c>
      <c r="P6" s="139"/>
    </row>
    <row r="7" spans="1:38" s="15" customFormat="1" ht="30" customHeight="1" x14ac:dyDescent="0.15">
      <c r="A7" s="130"/>
      <c r="B7" s="133"/>
      <c r="C7" s="137"/>
      <c r="D7" s="137"/>
      <c r="E7" s="137"/>
      <c r="F7" s="137"/>
      <c r="G7" s="137"/>
      <c r="H7" s="137"/>
      <c r="I7" s="137"/>
      <c r="J7" s="137"/>
      <c r="K7" s="142"/>
      <c r="L7" s="143"/>
      <c r="M7" s="142"/>
      <c r="N7" s="143"/>
      <c r="O7" s="138"/>
      <c r="P7" s="139"/>
    </row>
    <row r="8" spans="1:38" s="15" customFormat="1" ht="7.5" customHeight="1" x14ac:dyDescent="0.15">
      <c r="A8" s="130"/>
      <c r="B8" s="133"/>
      <c r="C8" s="137"/>
      <c r="D8" s="137"/>
      <c r="E8" s="137"/>
      <c r="F8" s="137"/>
      <c r="G8" s="137"/>
      <c r="H8" s="137"/>
      <c r="I8" s="137"/>
      <c r="J8" s="137"/>
      <c r="K8" s="144"/>
      <c r="L8" s="145"/>
      <c r="M8" s="144"/>
      <c r="N8" s="145"/>
      <c r="O8" s="138"/>
      <c r="P8" s="139"/>
    </row>
    <row r="9" spans="1:38" s="15" customFormat="1" ht="30" customHeight="1" x14ac:dyDescent="0.15">
      <c r="A9" s="131"/>
      <c r="B9" s="134"/>
      <c r="C9" s="50"/>
      <c r="D9" s="50"/>
      <c r="E9" s="50"/>
      <c r="F9" s="50"/>
      <c r="G9" s="103"/>
      <c r="H9" s="103"/>
      <c r="I9" s="103" t="s">
        <v>10</v>
      </c>
      <c r="J9" s="103"/>
      <c r="K9" s="146"/>
      <c r="L9" s="147"/>
      <c r="M9" s="146" t="s">
        <v>39</v>
      </c>
      <c r="N9" s="147"/>
      <c r="O9" s="104" t="s">
        <v>38</v>
      </c>
      <c r="P9" s="105"/>
      <c r="AI9" s="76" t="s">
        <v>58</v>
      </c>
      <c r="AJ9" s="76"/>
      <c r="AK9" s="76" t="s">
        <v>59</v>
      </c>
      <c r="AL9" s="76"/>
    </row>
    <row r="10" spans="1:38" s="16" customFormat="1" ht="45" customHeight="1" x14ac:dyDescent="0.15">
      <c r="A10" s="70" t="str">
        <f>IF(AND(D10="月",F10="月"),AK10,"★"&amp;AK10)</f>
        <v>SMOOTH WIND</v>
      </c>
      <c r="B10" s="52" t="str">
        <f t="shared" ref="B10" si="0">AA10</f>
        <v>020S</v>
      </c>
      <c r="C10" s="52">
        <f t="shared" ref="C10:C14" si="1">AB10</f>
        <v>46167</v>
      </c>
      <c r="D10" s="53" t="str">
        <f t="shared" ref="D10:D14" si="2">TEXT(C10,"aaa")</f>
        <v>月</v>
      </c>
      <c r="E10" s="52">
        <f t="shared" ref="E10:E14" si="3">AC10</f>
        <v>46167</v>
      </c>
      <c r="F10" s="53" t="str">
        <f t="shared" ref="F10:F14" si="4">TEXT(E10,"aaa")</f>
        <v>月</v>
      </c>
      <c r="G10" s="52">
        <f>AD10</f>
        <v>46169</v>
      </c>
      <c r="H10" s="53" t="str">
        <f t="shared" ref="H10" si="5">TEXT(G10,"aaa")</f>
        <v>水</v>
      </c>
      <c r="I10" s="52">
        <f>AD10</f>
        <v>46169</v>
      </c>
      <c r="J10" s="53" t="str">
        <f t="shared" ref="J10" si="6">TEXT(I10,"aaa")</f>
        <v>水</v>
      </c>
      <c r="K10" s="53" t="s">
        <v>30</v>
      </c>
      <c r="L10" s="53" t="s">
        <v>30</v>
      </c>
      <c r="M10" s="53" t="s">
        <v>43</v>
      </c>
      <c r="N10" s="53" t="s">
        <v>30</v>
      </c>
      <c r="O10" s="52">
        <f t="shared" ref="O10:O14" si="7">AG10</f>
        <v>46180</v>
      </c>
      <c r="P10" s="54" t="str">
        <f t="shared" ref="P10:P14" si="8">TEXT(O10,"aaa")</f>
        <v>日</v>
      </c>
      <c r="Q10" s="18"/>
      <c r="R10" s="18"/>
      <c r="S10" s="18"/>
      <c r="T10" s="19"/>
      <c r="U10" s="17"/>
      <c r="V10" s="17"/>
      <c r="W10" s="20"/>
      <c r="X10" s="21"/>
      <c r="Z10" s="179" t="s">
        <v>42</v>
      </c>
      <c r="AA10" s="180" t="s">
        <v>46</v>
      </c>
      <c r="AB10" s="183">
        <v>46167</v>
      </c>
      <c r="AC10" s="183">
        <v>46167</v>
      </c>
      <c r="AD10" s="186">
        <v>46169</v>
      </c>
      <c r="AE10" s="187" t="s">
        <v>43</v>
      </c>
      <c r="AF10" s="177" t="s">
        <v>51</v>
      </c>
      <c r="AG10" s="183">
        <v>46180</v>
      </c>
      <c r="AH10" s="177" t="s">
        <v>52</v>
      </c>
      <c r="AI10" s="70" t="s">
        <v>42</v>
      </c>
      <c r="AJ10" s="74"/>
      <c r="AK10" s="75" t="str">
        <f t="shared" ref="AK10:AK19" si="9">IF(Z10=AI10,Z10,"※"&amp;Z10)</f>
        <v>SMOOTH WIND</v>
      </c>
      <c r="AL10" s="76"/>
    </row>
    <row r="11" spans="1:38" s="16" customFormat="1" ht="45" customHeight="1" x14ac:dyDescent="0.5">
      <c r="A11" s="70" t="str">
        <f t="shared" ref="A11" si="10">IF(AND(D11="木",F11="木"),AK11,"★"&amp;AK11)</f>
        <v>※Omit by Carrier</v>
      </c>
      <c r="B11" s="52"/>
      <c r="C11" s="52">
        <f t="shared" si="1"/>
        <v>46170</v>
      </c>
      <c r="D11" s="53" t="str">
        <f t="shared" si="2"/>
        <v>木</v>
      </c>
      <c r="E11" s="52">
        <f t="shared" si="3"/>
        <v>46170</v>
      </c>
      <c r="F11" s="53" t="str">
        <f t="shared" si="4"/>
        <v>木</v>
      </c>
      <c r="G11" s="52" t="s">
        <v>30</v>
      </c>
      <c r="H11" s="53" t="s">
        <v>30</v>
      </c>
      <c r="I11" s="52" t="s">
        <v>43</v>
      </c>
      <c r="J11" s="53" t="s">
        <v>30</v>
      </c>
      <c r="K11" s="51">
        <f>AE11</f>
        <v>46172</v>
      </c>
      <c r="L11" s="53" t="str">
        <f t="shared" ref="L11" si="11">TEXT(K11,"aaa")</f>
        <v>土</v>
      </c>
      <c r="M11" s="51">
        <f>AE11</f>
        <v>46172</v>
      </c>
      <c r="N11" s="53" t="str">
        <f t="shared" ref="N11" si="12">TEXT(M11,"aaa")</f>
        <v>土</v>
      </c>
      <c r="O11" s="52">
        <f t="shared" si="7"/>
        <v>46182</v>
      </c>
      <c r="P11" s="54" t="str">
        <f t="shared" si="8"/>
        <v>火</v>
      </c>
      <c r="Q11" s="18"/>
      <c r="R11" s="18"/>
      <c r="S11" s="18"/>
      <c r="T11" s="19"/>
      <c r="U11" s="17"/>
      <c r="V11" s="17"/>
      <c r="W11" s="20"/>
      <c r="X11" s="21"/>
      <c r="Z11" s="185" t="s">
        <v>53</v>
      </c>
      <c r="AA11" s="181"/>
      <c r="AB11" s="184">
        <v>46170</v>
      </c>
      <c r="AC11" s="184">
        <v>46170</v>
      </c>
      <c r="AD11" s="188" t="s">
        <v>43</v>
      </c>
      <c r="AE11" s="182">
        <v>46172</v>
      </c>
      <c r="AF11" s="178" t="s">
        <v>49</v>
      </c>
      <c r="AG11" s="184">
        <v>46182</v>
      </c>
      <c r="AH11" s="178" t="s">
        <v>50</v>
      </c>
      <c r="AI11" s="71" t="s">
        <v>47</v>
      </c>
      <c r="AJ11" s="74"/>
      <c r="AK11" s="75" t="str">
        <f t="shared" si="9"/>
        <v>※Omit by Carrier</v>
      </c>
      <c r="AL11" s="73"/>
    </row>
    <row r="12" spans="1:38" s="5" customFormat="1" ht="45" customHeight="1" x14ac:dyDescent="0.5">
      <c r="A12" s="70" t="str">
        <f>IF(AND(D12="月",F12="月"),AK12,"★"&amp;AK12)</f>
        <v>SWAN RIVER BRIDGE</v>
      </c>
      <c r="B12" s="52" t="str">
        <f t="shared" ref="B12:B14" si="13">AA12</f>
        <v>128S</v>
      </c>
      <c r="C12" s="52">
        <f t="shared" si="1"/>
        <v>46174</v>
      </c>
      <c r="D12" s="53" t="str">
        <f t="shared" si="2"/>
        <v>月</v>
      </c>
      <c r="E12" s="52">
        <f t="shared" si="3"/>
        <v>46174</v>
      </c>
      <c r="F12" s="53" t="str">
        <f t="shared" si="4"/>
        <v>月</v>
      </c>
      <c r="G12" s="52">
        <f>AD12</f>
        <v>46176</v>
      </c>
      <c r="H12" s="53" t="str">
        <f t="shared" ref="H12" si="14">TEXT(G12,"aaa")</f>
        <v>水</v>
      </c>
      <c r="I12" s="52">
        <f>AD12</f>
        <v>46176</v>
      </c>
      <c r="J12" s="53" t="str">
        <f t="shared" ref="J12" si="15">TEXT(I12,"aaa")</f>
        <v>水</v>
      </c>
      <c r="K12" s="53" t="s">
        <v>30</v>
      </c>
      <c r="L12" s="53" t="s">
        <v>30</v>
      </c>
      <c r="M12" s="53" t="s">
        <v>43</v>
      </c>
      <c r="N12" s="53" t="s">
        <v>30</v>
      </c>
      <c r="O12" s="52">
        <f t="shared" si="7"/>
        <v>46187</v>
      </c>
      <c r="P12" s="54" t="str">
        <f t="shared" si="8"/>
        <v>日</v>
      </c>
      <c r="Q12" s="22"/>
      <c r="R12" s="22"/>
      <c r="T12" s="23"/>
      <c r="U12" s="23"/>
      <c r="V12" s="24"/>
      <c r="X12" s="22"/>
      <c r="Z12" s="191" t="s">
        <v>41</v>
      </c>
      <c r="AA12" s="190" t="s">
        <v>54</v>
      </c>
      <c r="AB12" s="192">
        <v>46174</v>
      </c>
      <c r="AC12" s="192">
        <v>46174</v>
      </c>
      <c r="AD12" s="193">
        <v>46176</v>
      </c>
      <c r="AE12" s="192" t="s">
        <v>43</v>
      </c>
      <c r="AF12" s="189" t="s">
        <v>51</v>
      </c>
      <c r="AG12" s="192">
        <v>46187</v>
      </c>
      <c r="AH12" s="189" t="s">
        <v>52</v>
      </c>
      <c r="AI12" s="77" t="s">
        <v>41</v>
      </c>
      <c r="AJ12" s="73"/>
      <c r="AK12" s="75" t="str">
        <f t="shared" si="9"/>
        <v>SWAN RIVER BRIDGE</v>
      </c>
      <c r="AL12" s="73"/>
    </row>
    <row r="13" spans="1:38" s="5" customFormat="1" ht="45" customHeight="1" x14ac:dyDescent="0.5">
      <c r="A13" s="70" t="str">
        <f t="shared" ref="A13" si="16">IF(AND(D13="木",F13="木"),AK13,"★"&amp;AK13)</f>
        <v>※WAN HAI 368</v>
      </c>
      <c r="B13" s="52" t="str">
        <f t="shared" si="13"/>
        <v>S037</v>
      </c>
      <c r="C13" s="52">
        <f t="shared" si="1"/>
        <v>46177</v>
      </c>
      <c r="D13" s="53" t="str">
        <f t="shared" si="2"/>
        <v>木</v>
      </c>
      <c r="E13" s="52">
        <f t="shared" si="3"/>
        <v>46177</v>
      </c>
      <c r="F13" s="53" t="str">
        <f t="shared" si="4"/>
        <v>木</v>
      </c>
      <c r="G13" s="52" t="s">
        <v>30</v>
      </c>
      <c r="H13" s="53" t="s">
        <v>30</v>
      </c>
      <c r="I13" s="52" t="s">
        <v>43</v>
      </c>
      <c r="J13" s="53" t="s">
        <v>30</v>
      </c>
      <c r="K13" s="51">
        <f>AE13-1</f>
        <v>46178</v>
      </c>
      <c r="L13" s="53" t="str">
        <f t="shared" ref="L13" si="17">TEXT(K13,"aaa")</f>
        <v>金</v>
      </c>
      <c r="M13" s="51" t="str">
        <f>AE13</f>
        <v>6/6</v>
      </c>
      <c r="N13" s="53" t="str">
        <f t="shared" ref="N13" si="18">TEXT(M13,"aaa")</f>
        <v>土</v>
      </c>
      <c r="O13" s="52">
        <f t="shared" si="7"/>
        <v>46189</v>
      </c>
      <c r="P13" s="54" t="str">
        <f t="shared" si="8"/>
        <v>火</v>
      </c>
      <c r="Q13" s="22"/>
      <c r="R13" s="22"/>
      <c r="T13" s="23"/>
      <c r="U13" s="23"/>
      <c r="V13" s="24"/>
      <c r="X13" s="22"/>
      <c r="Z13" s="156" t="s">
        <v>60</v>
      </c>
      <c r="AA13" s="157" t="s">
        <v>61</v>
      </c>
      <c r="AB13" s="150">
        <v>46177</v>
      </c>
      <c r="AC13" s="150">
        <v>46177</v>
      </c>
      <c r="AD13" s="151" t="s">
        <v>43</v>
      </c>
      <c r="AE13" s="154" t="s">
        <v>63</v>
      </c>
      <c r="AF13" s="155" t="s">
        <v>62</v>
      </c>
      <c r="AG13" s="153">
        <v>46189</v>
      </c>
      <c r="AH13" s="152" t="s">
        <v>50</v>
      </c>
      <c r="AI13" s="79" t="s">
        <v>48</v>
      </c>
      <c r="AJ13" s="73"/>
      <c r="AK13" s="75" t="str">
        <f t="shared" si="9"/>
        <v>※WAN HAI 368</v>
      </c>
      <c r="AL13" s="73"/>
    </row>
    <row r="14" spans="1:38" s="5" customFormat="1" ht="45" customHeight="1" x14ac:dyDescent="0.5">
      <c r="A14" s="70" t="str">
        <f>IF(AND(D14="月",F14="月"),AK14,"★"&amp;AK14)</f>
        <v>PEARL RIVER BRIDGE</v>
      </c>
      <c r="B14" s="52" t="str">
        <f t="shared" si="13"/>
        <v>232S</v>
      </c>
      <c r="C14" s="52">
        <f t="shared" si="1"/>
        <v>46181</v>
      </c>
      <c r="D14" s="53" t="str">
        <f t="shared" si="2"/>
        <v>月</v>
      </c>
      <c r="E14" s="52">
        <f t="shared" si="3"/>
        <v>46181</v>
      </c>
      <c r="F14" s="53" t="str">
        <f t="shared" si="4"/>
        <v>月</v>
      </c>
      <c r="G14" s="52">
        <f>AD14</f>
        <v>46183</v>
      </c>
      <c r="H14" s="53" t="str">
        <f t="shared" ref="H14" si="19">TEXT(G14,"aaa")</f>
        <v>水</v>
      </c>
      <c r="I14" s="52">
        <f>AD14</f>
        <v>46183</v>
      </c>
      <c r="J14" s="53" t="str">
        <f t="shared" ref="J14" si="20">TEXT(I14,"aaa")</f>
        <v>水</v>
      </c>
      <c r="K14" s="53" t="s">
        <v>30</v>
      </c>
      <c r="L14" s="53" t="s">
        <v>30</v>
      </c>
      <c r="M14" s="53" t="s">
        <v>43</v>
      </c>
      <c r="N14" s="53" t="s">
        <v>30</v>
      </c>
      <c r="O14" s="52">
        <f t="shared" si="7"/>
        <v>46194</v>
      </c>
      <c r="P14" s="54" t="str">
        <f t="shared" si="8"/>
        <v>日</v>
      </c>
      <c r="Q14" s="22"/>
      <c r="R14" s="22"/>
      <c r="T14" s="23"/>
      <c r="U14" s="23"/>
      <c r="V14" s="24"/>
      <c r="X14" s="22"/>
      <c r="Z14" s="101" t="s">
        <v>40</v>
      </c>
      <c r="AA14" s="98" t="s">
        <v>55</v>
      </c>
      <c r="AB14" s="100">
        <v>46181</v>
      </c>
      <c r="AC14" s="100">
        <v>46181</v>
      </c>
      <c r="AD14" s="102">
        <v>46183</v>
      </c>
      <c r="AE14" s="99" t="s">
        <v>43</v>
      </c>
      <c r="AF14" s="97" t="s">
        <v>51</v>
      </c>
      <c r="AG14" s="100">
        <v>46194</v>
      </c>
      <c r="AH14" s="97" t="s">
        <v>52</v>
      </c>
      <c r="AI14" s="78" t="s">
        <v>40</v>
      </c>
      <c r="AJ14" s="73"/>
      <c r="AK14" s="75" t="str">
        <f t="shared" si="9"/>
        <v>PEARL RIVER BRIDGE</v>
      </c>
      <c r="AL14" s="73"/>
    </row>
    <row r="15" spans="1:38" s="5" customFormat="1" ht="45" customHeight="1" x14ac:dyDescent="0.25">
      <c r="A15" s="70" t="str">
        <f>IF(AND(D15="木",F15="木"),AK15,"★"&amp;AK15)</f>
        <v>※WAN HAI 175</v>
      </c>
      <c r="B15" s="52" t="str">
        <f>AA15</f>
        <v>S153</v>
      </c>
      <c r="C15" s="52">
        <f>AB15</f>
        <v>46184</v>
      </c>
      <c r="D15" s="53" t="str">
        <f>TEXT(C15,"aaa")</f>
        <v>木</v>
      </c>
      <c r="E15" s="52">
        <f>AC15</f>
        <v>46184</v>
      </c>
      <c r="F15" s="53" t="str">
        <f>TEXT(E15,"aaa")</f>
        <v>木</v>
      </c>
      <c r="G15" s="52" t="s">
        <v>30</v>
      </c>
      <c r="H15" s="53" t="s">
        <v>30</v>
      </c>
      <c r="I15" s="52" t="s">
        <v>43</v>
      </c>
      <c r="J15" s="53" t="s">
        <v>30</v>
      </c>
      <c r="K15" s="51">
        <f>AE15-1</f>
        <v>46186</v>
      </c>
      <c r="L15" s="53" t="str">
        <f>TEXT(K15,"aaa")</f>
        <v>土</v>
      </c>
      <c r="M15" s="51" t="str">
        <f>AE15</f>
        <v>6/14</v>
      </c>
      <c r="N15" s="53" t="str">
        <f>TEXT(M15,"aaa")</f>
        <v>日</v>
      </c>
      <c r="O15" s="52">
        <f>AG15</f>
        <v>46196</v>
      </c>
      <c r="P15" s="54" t="str">
        <f>TEXT(O15,"aaa")</f>
        <v>火</v>
      </c>
      <c r="Q15" s="22"/>
      <c r="R15" s="22"/>
      <c r="T15" s="23"/>
      <c r="U15" s="23"/>
      <c r="V15" s="24"/>
      <c r="X15" s="22"/>
      <c r="Z15" s="161" t="s">
        <v>48</v>
      </c>
      <c r="AA15" s="162" t="s">
        <v>45</v>
      </c>
      <c r="AB15" s="159">
        <v>46184</v>
      </c>
      <c r="AC15" s="159">
        <v>46184</v>
      </c>
      <c r="AD15" s="158" t="s">
        <v>43</v>
      </c>
      <c r="AE15" s="154" t="s">
        <v>65</v>
      </c>
      <c r="AF15" s="160" t="s">
        <v>64</v>
      </c>
      <c r="AG15" s="159">
        <v>46196</v>
      </c>
      <c r="AH15" s="96" t="s">
        <v>50</v>
      </c>
      <c r="AI15" s="79" t="s">
        <v>44</v>
      </c>
      <c r="AK15" s="75" t="str">
        <f t="shared" si="9"/>
        <v>※WAN HAI 175</v>
      </c>
    </row>
    <row r="16" spans="1:38" s="5" customFormat="1" ht="45" customHeight="1" x14ac:dyDescent="0.25">
      <c r="A16" s="70" t="str">
        <f>IF(AND(D16="月",F16="月"),AK16,"★"&amp;AK16)</f>
        <v>SMOOTH WIND</v>
      </c>
      <c r="B16" s="52" t="str">
        <f t="shared" ref="B16" si="21">AA16</f>
        <v>021S</v>
      </c>
      <c r="C16" s="52">
        <f t="shared" ref="C16" si="22">AB16</f>
        <v>46188</v>
      </c>
      <c r="D16" s="53" t="str">
        <f t="shared" ref="D16" si="23">TEXT(C16,"aaa")</f>
        <v>月</v>
      </c>
      <c r="E16" s="52">
        <f t="shared" ref="E16" si="24">AC16</f>
        <v>46188</v>
      </c>
      <c r="F16" s="53" t="str">
        <f t="shared" ref="F16" si="25">TEXT(E16,"aaa")</f>
        <v>月</v>
      </c>
      <c r="G16" s="52">
        <f>AD16</f>
        <v>46190</v>
      </c>
      <c r="H16" s="53" t="str">
        <f t="shared" ref="H16" si="26">TEXT(G16,"aaa")</f>
        <v>水</v>
      </c>
      <c r="I16" s="52">
        <f>AD16</f>
        <v>46190</v>
      </c>
      <c r="J16" s="53" t="str">
        <f t="shared" ref="J16" si="27">TEXT(I16,"aaa")</f>
        <v>水</v>
      </c>
      <c r="K16" s="53" t="s">
        <v>30</v>
      </c>
      <c r="L16" s="53" t="s">
        <v>30</v>
      </c>
      <c r="M16" s="53" t="s">
        <v>43</v>
      </c>
      <c r="N16" s="53" t="s">
        <v>30</v>
      </c>
      <c r="O16" s="52">
        <f t="shared" ref="O16" si="28">AG16</f>
        <v>46201</v>
      </c>
      <c r="P16" s="54" t="str">
        <f t="shared" ref="P16" si="29">TEXT(O16,"aaa")</f>
        <v>日</v>
      </c>
      <c r="Q16" s="22"/>
      <c r="R16" s="22"/>
      <c r="T16" s="23"/>
      <c r="U16" s="23"/>
      <c r="V16" s="24"/>
      <c r="X16" s="22"/>
      <c r="Z16" s="101" t="s">
        <v>42</v>
      </c>
      <c r="AA16" s="98" t="s">
        <v>56</v>
      </c>
      <c r="AB16" s="100">
        <v>46188</v>
      </c>
      <c r="AC16" s="100">
        <v>46188</v>
      </c>
      <c r="AD16" s="102">
        <v>46190</v>
      </c>
      <c r="AE16" s="99" t="s">
        <v>43</v>
      </c>
      <c r="AF16" s="97" t="s">
        <v>51</v>
      </c>
      <c r="AG16" s="100">
        <v>46201</v>
      </c>
      <c r="AH16" s="97" t="s">
        <v>52</v>
      </c>
      <c r="AI16" s="78" t="s">
        <v>42</v>
      </c>
      <c r="AK16" s="75" t="str">
        <f t="shared" si="9"/>
        <v>SMOOTH WIND</v>
      </c>
    </row>
    <row r="17" spans="1:37" s="5" customFormat="1" ht="45" customHeight="1" x14ac:dyDescent="0.25">
      <c r="A17" s="70" t="str">
        <f>IF(AND(D17="木",F17="木"),AK17,"★"&amp;AK17)</f>
        <v>※Omit by Carrier</v>
      </c>
      <c r="B17" s="52"/>
      <c r="C17" s="52">
        <f>AB17</f>
        <v>46191</v>
      </c>
      <c r="D17" s="53" t="str">
        <f>TEXT(C17,"aaa")</f>
        <v>木</v>
      </c>
      <c r="E17" s="52">
        <f>AC17</f>
        <v>46191</v>
      </c>
      <c r="F17" s="53" t="str">
        <f>TEXT(E17,"aaa")</f>
        <v>木</v>
      </c>
      <c r="G17" s="52" t="s">
        <v>30</v>
      </c>
      <c r="H17" s="53" t="s">
        <v>30</v>
      </c>
      <c r="I17" s="52" t="s">
        <v>43</v>
      </c>
      <c r="J17" s="53" t="s">
        <v>30</v>
      </c>
      <c r="K17" s="51">
        <f>AE17-1</f>
        <v>46193</v>
      </c>
      <c r="L17" s="53" t="str">
        <f>TEXT(K17,"aaa")</f>
        <v>土</v>
      </c>
      <c r="M17" s="51" t="str">
        <f>AE17</f>
        <v>6/21</v>
      </c>
      <c r="N17" s="53" t="str">
        <f>TEXT(M17,"aaa")</f>
        <v>日</v>
      </c>
      <c r="O17" s="52">
        <f>AG17</f>
        <v>46203</v>
      </c>
      <c r="P17" s="54" t="str">
        <f>TEXT(O17,"aaa")</f>
        <v>火</v>
      </c>
      <c r="Q17" s="22"/>
      <c r="R17" s="22"/>
      <c r="T17" s="23"/>
      <c r="U17" s="23"/>
      <c r="V17" s="24"/>
      <c r="X17" s="22"/>
      <c r="Z17" s="168" t="s">
        <v>53</v>
      </c>
      <c r="AA17" s="163"/>
      <c r="AB17" s="166">
        <v>46191</v>
      </c>
      <c r="AC17" s="166">
        <v>46191</v>
      </c>
      <c r="AD17" s="164" t="s">
        <v>43</v>
      </c>
      <c r="AE17" s="165" t="s">
        <v>66</v>
      </c>
      <c r="AF17" s="167" t="s">
        <v>64</v>
      </c>
      <c r="AG17" s="166">
        <v>46203</v>
      </c>
      <c r="AH17" s="96" t="s">
        <v>50</v>
      </c>
      <c r="AI17" s="79" t="s">
        <v>48</v>
      </c>
      <c r="AK17" s="75" t="str">
        <f t="shared" si="9"/>
        <v>※Omit by Carrier</v>
      </c>
    </row>
    <row r="18" spans="1:37" s="5" customFormat="1" ht="45" customHeight="1" x14ac:dyDescent="0.25">
      <c r="A18" s="70" t="str">
        <f>IF(AND(D18="月",F18="月"),AK18,"★"&amp;AK18)</f>
        <v>SWAN RIVER BRIDGE</v>
      </c>
      <c r="B18" s="52" t="str">
        <f t="shared" ref="B18" si="30">AA18</f>
        <v>129S</v>
      </c>
      <c r="C18" s="52">
        <f t="shared" ref="C18" si="31">AB18</f>
        <v>46195</v>
      </c>
      <c r="D18" s="53" t="str">
        <f t="shared" ref="D18" si="32">TEXT(C18,"aaa")</f>
        <v>月</v>
      </c>
      <c r="E18" s="52">
        <f t="shared" ref="E18" si="33">AC18</f>
        <v>46195</v>
      </c>
      <c r="F18" s="53" t="str">
        <f t="shared" ref="F18" si="34">TEXT(E18,"aaa")</f>
        <v>月</v>
      </c>
      <c r="G18" s="52">
        <f>AD18</f>
        <v>46197</v>
      </c>
      <c r="H18" s="53" t="str">
        <f t="shared" ref="H18" si="35">TEXT(G18,"aaa")</f>
        <v>水</v>
      </c>
      <c r="I18" s="52">
        <f>AD18</f>
        <v>46197</v>
      </c>
      <c r="J18" s="53" t="str">
        <f t="shared" ref="J18" si="36">TEXT(I18,"aaa")</f>
        <v>水</v>
      </c>
      <c r="K18" s="53" t="s">
        <v>30</v>
      </c>
      <c r="L18" s="53" t="s">
        <v>30</v>
      </c>
      <c r="M18" s="53" t="s">
        <v>43</v>
      </c>
      <c r="N18" s="53" t="s">
        <v>30</v>
      </c>
      <c r="O18" s="52">
        <f t="shared" ref="O18" si="37">AG18</f>
        <v>46208</v>
      </c>
      <c r="P18" s="54" t="str">
        <f t="shared" ref="P18" si="38">TEXT(O18,"aaa")</f>
        <v>日</v>
      </c>
      <c r="Q18" s="22"/>
      <c r="R18" s="22"/>
      <c r="T18" s="23"/>
      <c r="U18" s="23"/>
      <c r="V18" s="24"/>
      <c r="X18" s="22"/>
      <c r="Z18" s="101" t="s">
        <v>41</v>
      </c>
      <c r="AA18" s="98" t="s">
        <v>57</v>
      </c>
      <c r="AB18" s="100">
        <v>46195</v>
      </c>
      <c r="AC18" s="100">
        <v>46195</v>
      </c>
      <c r="AD18" s="102">
        <v>46197</v>
      </c>
      <c r="AE18" s="99" t="s">
        <v>43</v>
      </c>
      <c r="AF18" s="97" t="s">
        <v>51</v>
      </c>
      <c r="AG18" s="100">
        <v>46208</v>
      </c>
      <c r="AH18" s="97" t="s">
        <v>52</v>
      </c>
      <c r="AI18" s="78" t="s">
        <v>41</v>
      </c>
      <c r="AK18" s="75" t="str">
        <f t="shared" si="9"/>
        <v>SWAN RIVER BRIDGE</v>
      </c>
    </row>
    <row r="19" spans="1:37" s="5" customFormat="1" ht="45" customHeight="1" x14ac:dyDescent="0.25">
      <c r="A19" s="71" t="str">
        <f>IF(AND(D19="木",F19="木"),AK19,"★"&amp;AK19)</f>
        <v>※INTERASIA TENACITY</v>
      </c>
      <c r="B19" s="55" t="str">
        <f>AA19</f>
        <v>S022</v>
      </c>
      <c r="C19" s="55">
        <f>AB19</f>
        <v>46198</v>
      </c>
      <c r="D19" s="56" t="str">
        <f>TEXT(C19,"aaa")</f>
        <v>木</v>
      </c>
      <c r="E19" s="55">
        <f>AC19</f>
        <v>46198</v>
      </c>
      <c r="F19" s="56" t="str">
        <f>TEXT(E19,"aaa")</f>
        <v>木</v>
      </c>
      <c r="G19" s="55" t="s">
        <v>30</v>
      </c>
      <c r="H19" s="56" t="s">
        <v>30</v>
      </c>
      <c r="I19" s="55" t="s">
        <v>43</v>
      </c>
      <c r="J19" s="56" t="s">
        <v>30</v>
      </c>
      <c r="K19" s="72">
        <f>AE19-1</f>
        <v>46199</v>
      </c>
      <c r="L19" s="56" t="str">
        <f>TEXT(K19,"aaa")</f>
        <v>金</v>
      </c>
      <c r="M19" s="72" t="str">
        <f>AE19</f>
        <v>6/27</v>
      </c>
      <c r="N19" s="56" t="str">
        <f>TEXT(M19,"aaa")</f>
        <v>土</v>
      </c>
      <c r="O19" s="55">
        <f>AG19</f>
        <v>46210</v>
      </c>
      <c r="P19" s="57" t="str">
        <f>TEXT(O19,"aaa")</f>
        <v>火</v>
      </c>
      <c r="Q19" s="22"/>
      <c r="R19" s="22"/>
      <c r="T19" s="23"/>
      <c r="U19" s="23"/>
      <c r="V19" s="24"/>
      <c r="X19" s="22"/>
      <c r="Z19" s="173" t="s">
        <v>67</v>
      </c>
      <c r="AA19" s="174" t="s">
        <v>68</v>
      </c>
      <c r="AB19" s="170">
        <v>46198</v>
      </c>
      <c r="AC19" s="170">
        <v>46198</v>
      </c>
      <c r="AD19" s="169" t="s">
        <v>43</v>
      </c>
      <c r="AE19" s="171" t="s">
        <v>69</v>
      </c>
      <c r="AF19" s="172" t="s">
        <v>62</v>
      </c>
      <c r="AG19" s="170">
        <v>46210</v>
      </c>
      <c r="AH19" s="96" t="s">
        <v>50</v>
      </c>
      <c r="AI19" s="80" t="s">
        <v>44</v>
      </c>
      <c r="AK19" s="81" t="str">
        <f t="shared" si="9"/>
        <v>※INTERASIA TENACITY</v>
      </c>
    </row>
    <row r="20" spans="1:37" s="85" customFormat="1" ht="45" customHeight="1" x14ac:dyDescent="0.25">
      <c r="A20" s="82"/>
      <c r="B20" s="83"/>
      <c r="C20" s="83"/>
      <c r="D20" s="84"/>
      <c r="E20" s="83"/>
      <c r="F20" s="84"/>
      <c r="G20" s="83"/>
      <c r="H20" s="84"/>
      <c r="I20" s="83"/>
      <c r="J20" s="84"/>
      <c r="K20" s="84"/>
      <c r="L20" s="84"/>
      <c r="M20" s="84"/>
      <c r="N20" s="84"/>
      <c r="O20" s="83"/>
      <c r="P20" s="84"/>
      <c r="Q20" s="22"/>
      <c r="R20" s="22"/>
      <c r="T20" s="23"/>
      <c r="U20" s="23"/>
      <c r="V20" s="24"/>
      <c r="X20" s="22"/>
      <c r="Z20" s="86"/>
      <c r="AA20" s="87"/>
      <c r="AB20" s="88"/>
      <c r="AC20" s="88"/>
      <c r="AD20" s="89"/>
      <c r="AE20" s="88"/>
      <c r="AF20" s="87"/>
      <c r="AG20" s="88"/>
      <c r="AH20" s="87"/>
      <c r="AI20" s="86"/>
      <c r="AK20" s="90"/>
    </row>
    <row r="21" spans="1:37" s="85" customFormat="1" ht="45" customHeight="1" x14ac:dyDescent="0.25">
      <c r="A21" s="82"/>
      <c r="B21" s="83"/>
      <c r="C21" s="83"/>
      <c r="D21" s="84"/>
      <c r="E21" s="83"/>
      <c r="F21" s="84"/>
      <c r="G21" s="83"/>
      <c r="H21" s="84"/>
      <c r="I21" s="83"/>
      <c r="J21" s="84"/>
      <c r="K21" s="91"/>
      <c r="L21" s="84"/>
      <c r="M21" s="91"/>
      <c r="N21" s="84"/>
      <c r="O21" s="83"/>
      <c r="P21" s="84"/>
      <c r="Q21" s="22"/>
      <c r="R21" s="22"/>
      <c r="T21" s="23"/>
      <c r="U21" s="23"/>
      <c r="V21" s="24"/>
      <c r="X21" s="22"/>
      <c r="Z21" s="92"/>
      <c r="AA21" s="93"/>
      <c r="AB21" s="94"/>
      <c r="AC21" s="94"/>
      <c r="AD21" s="94"/>
      <c r="AE21" s="95"/>
      <c r="AF21" s="93"/>
      <c r="AG21" s="94"/>
      <c r="AH21" s="93"/>
      <c r="AI21" s="92"/>
      <c r="AK21" s="90"/>
    </row>
    <row r="22" spans="1:37" s="5" customFormat="1" ht="45" customHeight="1" x14ac:dyDescent="0.25">
      <c r="Q22" s="22"/>
      <c r="R22" s="22"/>
      <c r="T22" s="23"/>
      <c r="U22" s="23"/>
      <c r="V22" s="24"/>
      <c r="X22" s="22"/>
      <c r="AA22" s="43"/>
      <c r="AB22" s="42"/>
      <c r="AC22" s="42"/>
      <c r="AD22" s="43"/>
    </row>
    <row r="23" spans="1:37" s="5" customFormat="1" ht="45" customHeight="1" x14ac:dyDescent="0.25">
      <c r="Q23" s="22"/>
      <c r="R23" s="22"/>
      <c r="T23" s="23"/>
      <c r="U23" s="23"/>
      <c r="V23" s="24"/>
      <c r="X23" s="22"/>
      <c r="AA23" s="43"/>
      <c r="AB23" s="42"/>
      <c r="AC23" s="42"/>
      <c r="AD23" s="43"/>
    </row>
    <row r="24" spans="1:37" s="5" customFormat="1" ht="45" customHeight="1" x14ac:dyDescent="0.25">
      <c r="Q24" s="22"/>
      <c r="R24" s="22"/>
      <c r="T24" s="23"/>
      <c r="U24" s="23"/>
      <c r="V24" s="24"/>
      <c r="X24" s="22"/>
      <c r="AA24" s="43"/>
      <c r="AB24" s="42"/>
      <c r="AC24" s="42"/>
      <c r="AD24" s="43"/>
    </row>
    <row r="25" spans="1:37" s="5" customFormat="1" ht="45" customHeight="1" x14ac:dyDescent="0.25">
      <c r="Q25" s="22"/>
      <c r="R25" s="22"/>
      <c r="T25" s="23"/>
      <c r="U25" s="23"/>
      <c r="V25" s="24"/>
      <c r="X25" s="22"/>
      <c r="AA25" s="43"/>
      <c r="AB25" s="42"/>
      <c r="AC25" s="42"/>
      <c r="AD25" s="43"/>
    </row>
    <row r="26" spans="1:37" s="5" customFormat="1" ht="45" customHeight="1" x14ac:dyDescent="0.25">
      <c r="R26" s="22"/>
      <c r="T26" s="23"/>
      <c r="U26" s="23"/>
      <c r="V26" s="24"/>
      <c r="X26" s="22"/>
      <c r="AA26" s="25"/>
      <c r="AB26" s="26"/>
      <c r="AC26" s="26"/>
      <c r="AD26" s="25"/>
    </row>
    <row r="27" spans="1:37" s="6" customFormat="1" ht="45" customHeight="1" x14ac:dyDescent="0.25"/>
    <row r="28" spans="1:37" s="15" customFormat="1" ht="28.5" x14ac:dyDescent="0.25">
      <c r="A28" s="58" t="s">
        <v>32</v>
      </c>
      <c r="B28" s="59"/>
      <c r="C28" s="59"/>
      <c r="D28" s="59"/>
      <c r="E28" s="59"/>
      <c r="F28"/>
      <c r="G28"/>
      <c r="H28" s="5"/>
      <c r="I28" s="5"/>
      <c r="J28" s="5"/>
      <c r="K28" s="5"/>
      <c r="L28" s="5"/>
      <c r="M28" s="60"/>
      <c r="N28" s="5"/>
      <c r="O28" s="43"/>
      <c r="P28" s="43"/>
      <c r="Q28" s="43"/>
    </row>
    <row r="29" spans="1:37" s="15" customFormat="1" ht="28.5" x14ac:dyDescent="0.25">
      <c r="A29" s="61" t="s">
        <v>33</v>
      </c>
      <c r="B29" s="62"/>
      <c r="C29"/>
      <c r="D29"/>
      <c r="E29" s="59"/>
      <c r="F29"/>
      <c r="G29"/>
      <c r="H29" s="5"/>
      <c r="I29" s="5"/>
      <c r="J29" s="5"/>
      <c r="K29" s="5"/>
      <c r="L29" s="5"/>
      <c r="M29" s="60"/>
      <c r="N29" s="5"/>
      <c r="O29" s="43"/>
      <c r="P29" s="43"/>
      <c r="Q29" s="43"/>
    </row>
    <row r="30" spans="1:37" s="15" customFormat="1" ht="28.5" x14ac:dyDescent="0.25">
      <c r="A30" s="61" t="s">
        <v>34</v>
      </c>
      <c r="B30" s="62"/>
      <c r="C30" s="62"/>
      <c r="D30" s="62"/>
      <c r="E30" s="62"/>
      <c r="F30"/>
      <c r="G30"/>
      <c r="H30"/>
      <c r="I30" s="5"/>
      <c r="J30" s="5"/>
      <c r="K30" s="5"/>
      <c r="L30" s="5"/>
      <c r="M30" s="60"/>
      <c r="N30" s="5"/>
      <c r="O30" s="43"/>
      <c r="P30" s="43"/>
      <c r="Q30" s="43"/>
    </row>
    <row r="31" spans="1:37" ht="42" customHeight="1" thickBot="1" x14ac:dyDescent="0.2">
      <c r="A31" s="27" t="s">
        <v>11</v>
      </c>
      <c r="B31" s="106" t="s">
        <v>12</v>
      </c>
      <c r="C31" s="107"/>
      <c r="D31" s="108"/>
      <c r="E31" s="106" t="s">
        <v>13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8"/>
    </row>
    <row r="32" spans="1:37" ht="49.5" customHeight="1" thickTop="1" x14ac:dyDescent="0.25">
      <c r="A32" s="109" t="s">
        <v>14</v>
      </c>
      <c r="B32" s="111" t="s">
        <v>15</v>
      </c>
      <c r="C32" s="112"/>
      <c r="D32" s="113"/>
      <c r="E32" s="28" t="s">
        <v>16</v>
      </c>
      <c r="F32" s="29"/>
      <c r="G32" s="30"/>
      <c r="H32" s="30"/>
      <c r="I32" s="30"/>
      <c r="J32" s="31"/>
      <c r="K32" s="31"/>
      <c r="L32" s="31"/>
      <c r="M32" s="31"/>
      <c r="N32" s="31"/>
      <c r="O32" s="32"/>
      <c r="P32" s="33" t="s">
        <v>17</v>
      </c>
    </row>
    <row r="33" spans="1:19" ht="49.5" customHeight="1" x14ac:dyDescent="0.25">
      <c r="A33" s="110"/>
      <c r="B33" s="114"/>
      <c r="C33" s="115"/>
      <c r="D33" s="116"/>
      <c r="E33" s="34" t="s">
        <v>18</v>
      </c>
      <c r="F33" s="35"/>
      <c r="G33" s="36"/>
      <c r="H33" s="36"/>
      <c r="I33" s="36"/>
      <c r="J33" s="37"/>
      <c r="K33" s="37"/>
      <c r="L33" s="37"/>
      <c r="M33" s="37"/>
      <c r="N33" s="37"/>
      <c r="O33" s="38"/>
      <c r="P33" s="39"/>
    </row>
    <row r="34" spans="1:19" ht="49.5" customHeight="1" x14ac:dyDescent="0.15">
      <c r="A34" s="117" t="s">
        <v>28</v>
      </c>
      <c r="B34" s="118" t="s">
        <v>27</v>
      </c>
      <c r="C34" s="119"/>
      <c r="D34" s="120"/>
      <c r="E34" s="45" t="s">
        <v>24</v>
      </c>
      <c r="F34" s="46"/>
      <c r="G34" s="46"/>
      <c r="H34" s="46"/>
      <c r="I34" s="46"/>
      <c r="J34" s="124" t="s">
        <v>26</v>
      </c>
      <c r="K34" s="124"/>
      <c r="L34" s="124"/>
      <c r="M34" s="124"/>
      <c r="N34" s="124"/>
      <c r="O34" s="125"/>
      <c r="P34" s="126"/>
    </row>
    <row r="35" spans="1:19" ht="49.5" customHeight="1" x14ac:dyDescent="0.15">
      <c r="A35" s="110"/>
      <c r="B35" s="121"/>
      <c r="C35" s="122"/>
      <c r="D35" s="123"/>
      <c r="E35" s="47" t="s">
        <v>25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</row>
    <row r="36" spans="1:19" ht="60" customHeight="1" x14ac:dyDescent="0.15">
      <c r="A36" s="63" t="s">
        <v>35</v>
      </c>
      <c r="B36" s="64"/>
      <c r="C36" s="64"/>
      <c r="D36" s="64"/>
      <c r="E36" s="64"/>
      <c r="F36" s="64"/>
      <c r="G36" s="64"/>
      <c r="H36" s="64"/>
      <c r="I36" s="65"/>
      <c r="J36" s="66"/>
      <c r="K36" s="67"/>
      <c r="L36" s="66"/>
      <c r="M36" s="66"/>
      <c r="N36" s="68"/>
      <c r="O36" s="69"/>
      <c r="P36" s="69"/>
      <c r="Q36" s="69"/>
      <c r="R36" s="69"/>
      <c r="S36" s="69"/>
    </row>
    <row r="37" spans="1:19" ht="60" customHeight="1" x14ac:dyDescent="0.15">
      <c r="A37" s="63" t="s">
        <v>36</v>
      </c>
      <c r="B37" s="64"/>
      <c r="C37" s="64"/>
      <c r="D37" s="64"/>
      <c r="E37" s="64"/>
      <c r="F37" s="64"/>
      <c r="G37" s="64"/>
      <c r="H37" s="64"/>
      <c r="I37" s="65"/>
      <c r="J37" s="66"/>
      <c r="K37" s="67"/>
      <c r="L37" s="66"/>
      <c r="M37" s="66"/>
      <c r="N37" s="68"/>
      <c r="O37" s="69"/>
      <c r="P37" s="69"/>
      <c r="Q37" s="69"/>
      <c r="R37" s="69"/>
      <c r="S37" s="69"/>
    </row>
    <row r="38" spans="1:19" ht="60" customHeight="1" x14ac:dyDescent="0.15">
      <c r="A38" s="63" t="s">
        <v>37</v>
      </c>
      <c r="B38" s="64"/>
      <c r="C38" s="64"/>
      <c r="D38" s="64"/>
      <c r="E38" s="64"/>
      <c r="F38" s="64"/>
      <c r="G38" s="64"/>
      <c r="H38" s="64"/>
      <c r="I38" s="65"/>
      <c r="J38" s="66"/>
      <c r="K38" s="67"/>
      <c r="L38" s="66"/>
      <c r="M38" s="66"/>
      <c r="N38" s="68"/>
      <c r="O38" s="69"/>
      <c r="P38" s="69"/>
      <c r="Q38" s="69"/>
      <c r="R38" s="69"/>
      <c r="S38" s="69"/>
    </row>
    <row r="40" spans="1:19" x14ac:dyDescent="0.15">
      <c r="Q40" s="44"/>
    </row>
  </sheetData>
  <mergeCells count="29">
    <mergeCell ref="M5:N5"/>
    <mergeCell ref="M6:N8"/>
    <mergeCell ref="M9:N9"/>
    <mergeCell ref="K5:L5"/>
    <mergeCell ref="K6:L8"/>
    <mergeCell ref="K9:L9"/>
    <mergeCell ref="A34:A35"/>
    <mergeCell ref="B34:D35"/>
    <mergeCell ref="J34:P34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G9:H9"/>
    <mergeCell ref="I9:J9"/>
    <mergeCell ref="O9:P9"/>
    <mergeCell ref="E31:P31"/>
    <mergeCell ref="A32:A33"/>
    <mergeCell ref="B32:D33"/>
    <mergeCell ref="B31:D31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2026-03-23T04:48:20Z</cp:lastPrinted>
  <dcterms:created xsi:type="dcterms:W3CDTF">2016-08-19T01:38:06Z</dcterms:created>
  <dcterms:modified xsi:type="dcterms:W3CDTF">2026-05-22T00:55:31Z</dcterms:modified>
</cp:coreProperties>
</file>