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E9284C10-43C7-417A-9B47-B62E56C14C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CB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LCB!$A$1:$X$41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20" i="1" l="1"/>
  <c r="L20" i="1"/>
  <c r="K20" i="1"/>
  <c r="I20" i="1"/>
  <c r="J20" i="1" s="1"/>
  <c r="G20" i="1"/>
  <c r="H20" i="1" s="1"/>
  <c r="E20" i="1"/>
  <c r="F20" i="1" s="1"/>
  <c r="C20" i="1"/>
  <c r="D20" i="1" s="1"/>
  <c r="A20" i="1" s="1"/>
  <c r="B20" i="1"/>
  <c r="AL19" i="1"/>
  <c r="K19" i="1"/>
  <c r="L19" i="1" s="1"/>
  <c r="I19" i="1"/>
  <c r="J19" i="1" s="1"/>
  <c r="G19" i="1"/>
  <c r="H19" i="1" s="1"/>
  <c r="E19" i="1"/>
  <c r="F19" i="1" s="1"/>
  <c r="C19" i="1"/>
  <c r="D19" i="1" s="1"/>
  <c r="B19" i="1"/>
  <c r="AL18" i="1"/>
  <c r="K18" i="1"/>
  <c r="L18" i="1" s="1"/>
  <c r="I18" i="1"/>
  <c r="J18" i="1" s="1"/>
  <c r="G18" i="1"/>
  <c r="H18" i="1" s="1"/>
  <c r="E18" i="1"/>
  <c r="F18" i="1" s="1"/>
  <c r="C18" i="1"/>
  <c r="D18" i="1" s="1"/>
  <c r="B18" i="1"/>
  <c r="AL17" i="1"/>
  <c r="K17" i="1"/>
  <c r="L17" i="1" s="1"/>
  <c r="I17" i="1"/>
  <c r="J17" i="1" s="1"/>
  <c r="G17" i="1"/>
  <c r="H17" i="1" s="1"/>
  <c r="E17" i="1"/>
  <c r="F17" i="1" s="1"/>
  <c r="C17" i="1"/>
  <c r="D17" i="1" s="1"/>
  <c r="A17" i="1" s="1"/>
  <c r="B17" i="1"/>
  <c r="AL16" i="1"/>
  <c r="K16" i="1"/>
  <c r="L16" i="1" s="1"/>
  <c r="J16" i="1"/>
  <c r="I16" i="1"/>
  <c r="H16" i="1"/>
  <c r="G16" i="1"/>
  <c r="E16" i="1"/>
  <c r="F16" i="1" s="1"/>
  <c r="D16" i="1"/>
  <c r="C16" i="1"/>
  <c r="B16" i="1"/>
  <c r="AL15" i="1"/>
  <c r="K15" i="1"/>
  <c r="L15" i="1" s="1"/>
  <c r="I15" i="1"/>
  <c r="J15" i="1" s="1"/>
  <c r="G15" i="1"/>
  <c r="H15" i="1" s="1"/>
  <c r="E15" i="1"/>
  <c r="F15" i="1" s="1"/>
  <c r="C15" i="1"/>
  <c r="D15" i="1" s="1"/>
  <c r="B15" i="1"/>
  <c r="AL14" i="1"/>
  <c r="L14" i="1"/>
  <c r="K14" i="1"/>
  <c r="I14" i="1"/>
  <c r="J14" i="1" s="1"/>
  <c r="G14" i="1"/>
  <c r="H14" i="1" s="1"/>
  <c r="E14" i="1"/>
  <c r="F14" i="1" s="1"/>
  <c r="C14" i="1"/>
  <c r="D14" i="1" s="1"/>
  <c r="B14" i="1"/>
  <c r="AL13" i="1"/>
  <c r="K13" i="1"/>
  <c r="L13" i="1" s="1"/>
  <c r="I13" i="1"/>
  <c r="J13" i="1" s="1"/>
  <c r="G13" i="1"/>
  <c r="H13" i="1" s="1"/>
  <c r="E13" i="1"/>
  <c r="F13" i="1" s="1"/>
  <c r="C13" i="1"/>
  <c r="D13" i="1" s="1"/>
  <c r="B13" i="1"/>
  <c r="AL12" i="1"/>
  <c r="K12" i="1"/>
  <c r="L12" i="1" s="1"/>
  <c r="I12" i="1"/>
  <c r="J12" i="1" s="1"/>
  <c r="G12" i="1"/>
  <c r="H12" i="1" s="1"/>
  <c r="E12" i="1"/>
  <c r="F12" i="1" s="1"/>
  <c r="C12" i="1"/>
  <c r="D12" i="1" s="1"/>
  <c r="B12" i="1"/>
  <c r="AL11" i="1"/>
  <c r="K11" i="1"/>
  <c r="L11" i="1" s="1"/>
  <c r="I11" i="1"/>
  <c r="J11" i="1" s="1"/>
  <c r="G11" i="1"/>
  <c r="H11" i="1" s="1"/>
  <c r="E11" i="1"/>
  <c r="F11" i="1" s="1"/>
  <c r="C11" i="1"/>
  <c r="D11" i="1" s="1"/>
  <c r="B11" i="1"/>
  <c r="AL10" i="1"/>
  <c r="K10" i="1"/>
  <c r="L10" i="1" s="1"/>
  <c r="I10" i="1"/>
  <c r="J10" i="1" s="1"/>
  <c r="G10" i="1"/>
  <c r="H10" i="1" s="1"/>
  <c r="E10" i="1"/>
  <c r="F10" i="1" s="1"/>
  <c r="C10" i="1"/>
  <c r="D10" i="1" s="1"/>
  <c r="A10" i="1" s="1"/>
  <c r="B10" i="1"/>
  <c r="A14" i="1" l="1"/>
  <c r="A13" i="1"/>
  <c r="A19" i="1"/>
  <c r="A18" i="1"/>
  <c r="A11" i="1"/>
  <c r="A16" i="1"/>
  <c r="A12" i="1"/>
  <c r="A15" i="1"/>
</calcChain>
</file>

<file path=xl/sharedStrings.xml><?xml version="1.0" encoding="utf-8"?>
<sst xmlns="http://schemas.openxmlformats.org/spreadsheetml/2006/main" count="97" uniqueCount="64">
  <si>
    <t>連絡先：大阪海運
TEL：06-7730-1075/FAX：06-7730-1088</t>
    <rPh sb="0" eb="3">
      <t>レンラクサキ</t>
    </rPh>
    <phoneticPr fontId="3"/>
  </si>
  <si>
    <t>VOY</t>
  </si>
  <si>
    <t>CFS CUT</t>
  </si>
  <si>
    <t>ETA</t>
    <phoneticPr fontId="3"/>
  </si>
  <si>
    <t>ETD</t>
    <phoneticPr fontId="3"/>
  </si>
  <si>
    <t>KOB</t>
  </si>
  <si>
    <t>貨物搬入先</t>
    <rPh sb="0" eb="2">
      <t>カモツ</t>
    </rPh>
    <rPh sb="2" eb="4">
      <t>ハンニュウ</t>
    </rPh>
    <rPh sb="4" eb="5">
      <t>サキ</t>
    </rPh>
    <phoneticPr fontId="26"/>
  </si>
  <si>
    <t>会社名</t>
  </si>
  <si>
    <t>　　　　　　LAEM CHABANG SCHEDULE - 関西　　</t>
    <phoneticPr fontId="3"/>
  </si>
  <si>
    <t>From Osaka / Kobe</t>
    <phoneticPr fontId="3"/>
  </si>
  <si>
    <t xml:space="preserve">UPDATED :  </t>
    <phoneticPr fontId="15"/>
  </si>
  <si>
    <t>VESSEL</t>
    <phoneticPr fontId="3"/>
  </si>
  <si>
    <t>OSA</t>
    <phoneticPr fontId="3"/>
  </si>
  <si>
    <t>LCB</t>
    <phoneticPr fontId="3"/>
  </si>
  <si>
    <t>9 DAYS</t>
    <phoneticPr fontId="3"/>
  </si>
  <si>
    <t>0 DAYS</t>
    <phoneticPr fontId="27"/>
  </si>
  <si>
    <t>NACCS: 4IWM4</t>
    <phoneticPr fontId="3"/>
  </si>
  <si>
    <t>E</t>
    <phoneticPr fontId="27"/>
  </si>
  <si>
    <t>予約期日：入場日1営業日前の16時まで</t>
    <phoneticPr fontId="3"/>
  </si>
  <si>
    <t>※CFS倉庫受付時間　9:00~15:00</t>
    <phoneticPr fontId="3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</si>
  <si>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6"/>
  </si>
  <si>
    <t>大阪 CFS</t>
    <rPh sb="0" eb="2">
      <t>オオサカ</t>
    </rPh>
    <phoneticPr fontId="26"/>
  </si>
  <si>
    <t>日東物流㈱
大阪総合物流センター</t>
    <rPh sb="0" eb="4">
      <t>ニットウブツリュウ</t>
    </rPh>
    <rPh sb="6" eb="12">
      <t>オオサカソウゴウブツリュウ</t>
    </rPh>
    <phoneticPr fontId="26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</si>
  <si>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5"/>
  </si>
  <si>
    <t>MOVO拠点コード：81LO5</t>
    <rPh sb="4" eb="6">
      <t>キョテン</t>
    </rPh>
    <phoneticPr fontId="3"/>
  </si>
  <si>
    <t>神戸 CFS</t>
    <rPh sb="0" eb="2">
      <t>コウベ</t>
    </rPh>
    <phoneticPr fontId="26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</si>
  <si>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26"/>
  </si>
  <si>
    <t>神戸市中央区港島4-6</t>
    <rPh sb="0" eb="3">
      <t>コウベシ</t>
    </rPh>
    <rPh sb="3" eb="6">
      <t>チュウオウク</t>
    </rPh>
    <rPh sb="6" eb="8">
      <t>ミナトジマ</t>
    </rPh>
    <phoneticPr fontId="3"/>
  </si>
  <si>
    <t>NACCS：3FW35</t>
    <phoneticPr fontId="3"/>
  </si>
  <si>
    <t>TEL：078-302-0151  FAX：078-302-0159　担当者：山吹様</t>
    <phoneticPr fontId="3"/>
  </si>
  <si>
    <t>MOVO拠点コード：BNYGC</t>
    <rPh sb="4" eb="6">
      <t>キョテン</t>
    </rPh>
    <phoneticPr fontId="3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</si>
  <si>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</si>
  <si>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</si>
  <si>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6"/>
  </si>
  <si>
    <t>当CFSでは搬入予約がされた貨物から優先的に搬入されるため、お急ぎの場合は事前の予約手続きをお願いします。</t>
    <phoneticPr fontId="3"/>
  </si>
  <si>
    <t>詳細は下記、搬入先予約マニュアルのリンクをご参照の上、期日までの予約登録をお願いします。</t>
    <phoneticPr fontId="15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</si>
  <si>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6"/>
  </si>
  <si>
    <t>TEL : 06-6612-2600   FAX : 06-6612-2605　担当者：藤澤様</t>
    <phoneticPr fontId="3"/>
  </si>
  <si>
    <t>HORAI BRIDGE</t>
  </si>
  <si>
    <t>YM INCEPTION</t>
  </si>
  <si>
    <t>0111W</t>
  </si>
  <si>
    <t>DELPHINUS C</t>
  </si>
  <si>
    <t>224S</t>
  </si>
  <si>
    <t>274S</t>
  </si>
  <si>
    <t>※YM IMPROVEMENT</t>
    <phoneticPr fontId="27"/>
  </si>
  <si>
    <t>最終</t>
    <rPh sb="0" eb="2">
      <t>サイシュウ</t>
    </rPh>
    <phoneticPr fontId="39"/>
  </si>
  <si>
    <t>YML</t>
  </si>
  <si>
    <t>YM IMPROVEMENT</t>
  </si>
  <si>
    <t>土</t>
  </si>
  <si>
    <t>ONE</t>
  </si>
  <si>
    <t>日</t>
  </si>
  <si>
    <t>BROOKLYN BRIDGE</t>
  </si>
  <si>
    <t>0183W</t>
  </si>
  <si>
    <t>YM IMMENSE</t>
  </si>
  <si>
    <t>407S</t>
  </si>
  <si>
    <t>BAI CHAY BRIDGE</t>
  </si>
  <si>
    <t>0152W</t>
  </si>
  <si>
    <t>246S</t>
  </si>
  <si>
    <t>SEASPAN OSAKA</t>
  </si>
  <si>
    <t>0035W</t>
  </si>
  <si>
    <t>275S</t>
  </si>
  <si>
    <t>NYK FUJI</t>
  </si>
  <si>
    <t>0138W</t>
  </si>
  <si>
    <t>225S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</si>
</sst>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mm/dd"/>
    <numFmt numFmtId="179" formatCode="m/d"/>
    <numFmt numFmtId="180" formatCode="mm\-dd"/>
    <numFmt numFmtId="181" formatCode="0000&quot;W&quot;"/>
  </numFmts>
  <fonts count="42" x14ac:knownFonts="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Segoe UI"/>
      <family val="2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9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6" fillId="0" borderId="0"/>
    <xf numFmtId="18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 applyNumberFormat="0" applyFill="0" applyBorder="0" applyProtection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</cellStyleXfs>
  <cellXfs count="17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Border="1" applyAlignment="1">
      <alignment vertical="center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/>
    </xf>
    <xf numFmtId="0" fontId="19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0" fontId="20" fillId="0" borderId="0" xfId="1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0" fillId="3" borderId="16" xfId="1" applyNumberFormat="1" applyFont="1" applyFill="1" applyBorder="1" applyAlignment="1">
      <alignment vertical="center"/>
    </xf>
    <xf numFmtId="0" fontId="24" fillId="0" borderId="0" xfId="1" applyFont="1" applyFill="1" applyBorder="1" applyAlignment="1">
      <alignment horizontal="center" vertical="center"/>
    </xf>
    <xf numFmtId="177" fontId="24" fillId="0" borderId="0" xfId="1" applyNumberFormat="1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177" fontId="29" fillId="0" borderId="0" xfId="1" applyNumberFormat="1" applyFont="1" applyFill="1" applyBorder="1" applyAlignment="1" applyProtection="1">
      <alignment horizontal="center" vertical="center"/>
      <protection locked="0"/>
    </xf>
    <xf numFmtId="179" fontId="30" fillId="0" borderId="0" xfId="0" applyNumberFormat="1" applyFont="1" applyBorder="1" applyAlignment="1">
      <alignment horizontal="center" vertical="center"/>
    </xf>
    <xf numFmtId="0" fontId="29" fillId="0" borderId="0" xfId="1" applyFont="1" applyFill="1" applyBorder="1" applyAlignment="1" applyProtection="1">
      <alignment horizontal="center" vertical="center"/>
      <protection locked="0"/>
    </xf>
    <xf numFmtId="177" fontId="29" fillId="0" borderId="0" xfId="1" applyNumberFormat="1" applyFont="1" applyFill="1" applyBorder="1" applyAlignment="1">
      <alignment horizontal="center" vertical="center"/>
    </xf>
    <xf numFmtId="0" fontId="31" fillId="0" borderId="0" xfId="0" applyFont="1">
      <alignment vertical="center"/>
    </xf>
    <xf numFmtId="177" fontId="12" fillId="0" borderId="0" xfId="1" applyNumberFormat="1" applyFont="1" applyFill="1" applyBorder="1" applyAlignment="1" applyProtection="1">
      <alignment horizontal="center" vertical="center"/>
      <protection locked="0"/>
    </xf>
    <xf numFmtId="179" fontId="32" fillId="0" borderId="0" xfId="0" applyNumberFormat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Alignment="1"/>
    <xf numFmtId="0" fontId="29" fillId="0" borderId="29" xfId="1" applyFont="1" applyBorder="1" applyAlignment="1">
      <alignment horizontal="center" vertical="center"/>
    </xf>
    <xf numFmtId="0" fontId="20" fillId="4" borderId="31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vertical="center"/>
    </xf>
    <xf numFmtId="0" fontId="20" fillId="4" borderId="0" xfId="1" applyFont="1" applyFill="1" applyBorder="1" applyAlignment="1"/>
    <xf numFmtId="0" fontId="21" fillId="4" borderId="0" xfId="1" applyFont="1" applyFill="1" applyBorder="1" applyAlignment="1">
      <alignment horizontal="right" vertical="center"/>
    </xf>
    <xf numFmtId="0" fontId="21" fillId="4" borderId="7" xfId="1" applyFont="1" applyFill="1" applyBorder="1" applyAlignment="1">
      <alignment horizontal="right" vertical="center"/>
    </xf>
    <xf numFmtId="0" fontId="21" fillId="4" borderId="8" xfId="1" applyFont="1" applyFill="1" applyBorder="1" applyAlignment="1">
      <alignment horizontal="right" vertical="center"/>
    </xf>
    <xf numFmtId="0" fontId="20" fillId="4" borderId="2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vertical="center"/>
    </xf>
    <xf numFmtId="0" fontId="20" fillId="4" borderId="1" xfId="1" applyFont="1" applyFill="1" applyBorder="1" applyAlignment="1"/>
    <xf numFmtId="0" fontId="20" fillId="4" borderId="34" xfId="1" applyFont="1" applyFill="1" applyBorder="1" applyAlignment="1">
      <alignment vertical="center"/>
    </xf>
    <xf numFmtId="0" fontId="20" fillId="4" borderId="35" xfId="1" applyFont="1" applyFill="1" applyBorder="1" applyAlignment="1">
      <alignment horizontal="right" vertical="center"/>
    </xf>
    <xf numFmtId="0" fontId="20" fillId="4" borderId="37" xfId="1" applyFont="1" applyFill="1" applyBorder="1" applyAlignment="1">
      <alignment horizontal="left" vertical="center"/>
    </xf>
    <xf numFmtId="0" fontId="0" fillId="0" borderId="38" xfId="0" applyBorder="1">
      <alignment vertical="center"/>
    </xf>
    <xf numFmtId="0" fontId="0" fillId="0" borderId="1" xfId="0" applyBorder="1">
      <alignment vertical="center"/>
    </xf>
    <xf numFmtId="0" fontId="35" fillId="0" borderId="0" xfId="0" applyFont="1">
      <alignment vertical="center"/>
    </xf>
    <xf numFmtId="177" fontId="23" fillId="0" borderId="10" xfId="1" applyNumberFormat="1" applyFont="1" applyFill="1" applyBorder="1" applyAlignment="1" applyProtection="1">
      <alignment horizontal="left" vertical="center"/>
      <protection locked="0"/>
    </xf>
    <xf numFmtId="177" fontId="23" fillId="0" borderId="18" xfId="1" applyNumberFormat="1" applyFont="1" applyFill="1" applyBorder="1" applyAlignment="1" applyProtection="1">
      <alignment horizontal="left" vertical="center"/>
      <protection locked="0"/>
    </xf>
    <xf numFmtId="0" fontId="1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41" fillId="0" borderId="41" xfId="27" applyFont="1" applyBorder="1" applyAlignment="1">
      <alignment horizontal="left" vertical="center"/>
    </xf>
    <xf numFmtId="0" fontId="41" fillId="0" borderId="9" xfId="27" applyFont="1" applyBorder="1" applyAlignment="1">
      <alignment horizontal="left" vertical="center"/>
    </xf>
    <xf numFmtId="177" fontId="23" fillId="0" borderId="12" xfId="1" applyNumberFormat="1" applyFont="1" applyBorder="1" applyAlignment="1" applyProtection="1">
      <alignment horizontal="left" vertical="center"/>
      <protection locked="0"/>
    </xf>
    <xf numFmtId="181" fontId="23" fillId="0" borderId="13" xfId="1" applyNumberFormat="1" applyFont="1" applyBorder="1" applyAlignment="1" applyProtection="1">
      <alignment horizontal="center" vertical="center" shrinkToFit="1"/>
      <protection locked="0"/>
    </xf>
    <xf numFmtId="177" fontId="23" fillId="0" borderId="13" xfId="1" applyNumberFormat="1" applyFont="1" applyBorder="1" applyAlignment="1" applyProtection="1">
      <alignment horizontal="center" vertical="center"/>
      <protection locked="0"/>
    </xf>
    <xf numFmtId="177" fontId="23" fillId="0" borderId="13" xfId="1" quotePrefix="1" applyNumberFormat="1" applyFont="1" applyBorder="1" applyAlignment="1" applyProtection="1">
      <alignment horizontal="center" vertical="center" wrapText="1"/>
      <protection locked="0"/>
    </xf>
    <xf numFmtId="177" fontId="23" fillId="0" borderId="14" xfId="1" quotePrefix="1" applyNumberFormat="1" applyFont="1" applyBorder="1" applyAlignment="1" applyProtection="1">
      <alignment horizontal="center" vertical="center" wrapText="1"/>
      <protection locked="0"/>
    </xf>
    <xf numFmtId="177" fontId="23" fillId="0" borderId="10" xfId="1" applyNumberFormat="1" applyFont="1" applyBorder="1" applyAlignment="1" applyProtection="1">
      <alignment horizontal="left" vertical="center"/>
      <protection locked="0"/>
    </xf>
    <xf numFmtId="181" fontId="23" fillId="0" borderId="9" xfId="1" applyNumberFormat="1" applyFont="1" applyBorder="1" applyAlignment="1" applyProtection="1">
      <alignment horizontal="center" vertical="center" shrinkToFit="1"/>
      <protection locked="0"/>
    </xf>
    <xf numFmtId="177" fontId="23" fillId="0" borderId="9" xfId="1" applyNumberFormat="1" applyFont="1" applyBorder="1" applyAlignment="1" applyProtection="1">
      <alignment horizontal="center" vertical="center"/>
      <protection locked="0"/>
    </xf>
    <xf numFmtId="177" fontId="23" fillId="0" borderId="9" xfId="1" quotePrefix="1" applyNumberFormat="1" applyFont="1" applyBorder="1" applyAlignment="1" applyProtection="1">
      <alignment horizontal="center" vertical="center" wrapText="1"/>
      <protection locked="0"/>
    </xf>
    <xf numFmtId="177" fontId="23" fillId="0" borderId="11" xfId="1" quotePrefix="1" applyNumberFormat="1" applyFont="1" applyBorder="1" applyAlignment="1" applyProtection="1">
      <alignment horizontal="center" vertical="center" wrapText="1"/>
      <protection locked="0"/>
    </xf>
    <xf numFmtId="181" fontId="23" fillId="0" borderId="19" xfId="1" applyNumberFormat="1" applyFont="1" applyBorder="1" applyAlignment="1" applyProtection="1">
      <alignment horizontal="center" vertical="center" shrinkToFit="1"/>
      <protection locked="0"/>
    </xf>
    <xf numFmtId="177" fontId="23" fillId="0" borderId="18" xfId="1" applyNumberFormat="1" applyFont="1" applyBorder="1" applyAlignment="1" applyProtection="1">
      <alignment horizontal="left" vertical="center"/>
      <protection locked="0"/>
    </xf>
    <xf numFmtId="177" fontId="23" fillId="0" borderId="20" xfId="1" quotePrefix="1" applyNumberFormat="1" applyFont="1" applyBorder="1" applyAlignment="1" applyProtection="1">
      <alignment horizontal="center" vertical="center" wrapText="1"/>
      <protection locked="0"/>
    </xf>
    <xf numFmtId="177" fontId="23" fillId="0" borderId="19" xfId="1" applyNumberFormat="1" applyFont="1" applyBorder="1" applyAlignment="1" applyProtection="1">
      <alignment horizontal="center" vertical="center"/>
      <protection locked="0"/>
    </xf>
    <xf numFmtId="177" fontId="23" fillId="0" borderId="19" xfId="1" quotePrefix="1" applyNumberFormat="1" applyFont="1" applyBorder="1" applyAlignment="1" applyProtection="1">
      <alignment horizontal="center" vertical="center" wrapText="1"/>
      <protection locked="0"/>
    </xf>
    <xf numFmtId="0" fontId="8" fillId="0" borderId="41" xfId="25" applyFont="1" applyBorder="1" applyAlignment="1">
      <alignment horizontal="left" vertical="center" wrapText="1"/>
    </xf>
    <xf numFmtId="0" fontId="8" fillId="0" borderId="9" xfId="25" applyFont="1" applyBorder="1" applyAlignment="1">
      <alignment horizontal="left" vertical="center" wrapText="1"/>
    </xf>
    <xf numFmtId="0" fontId="8" fillId="0" borderId="9" xfId="25" applyFont="1" applyBorder="1" applyAlignment="1">
      <alignment horizontal="left" vertical="center"/>
    </xf>
    <xf numFmtId="0" fontId="8" fillId="5" borderId="9" xfId="25" applyFont="1" applyFill="1" applyBorder="1" applyAlignment="1">
      <alignment horizontal="left" vertical="center"/>
    </xf>
    <xf numFmtId="0" fontId="21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1" fillId="0" borderId="38" xfId="0" applyFont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33" fillId="4" borderId="36" xfId="1" applyFont="1" applyFill="1" applyBorder="1" applyAlignment="1">
      <alignment horizontal="center" vertical="center" wrapText="1"/>
    </xf>
    <xf numFmtId="0" fontId="33" fillId="4" borderId="40" xfId="1" applyFont="1" applyFill="1" applyBorder="1" applyAlignment="1">
      <alignment horizontal="center" vertical="center"/>
    </xf>
    <xf numFmtId="0" fontId="33" fillId="4" borderId="30" xfId="1" applyFont="1" applyFill="1" applyBorder="1" applyAlignment="1">
      <alignment horizontal="center" vertical="center"/>
    </xf>
    <xf numFmtId="0" fontId="33" fillId="4" borderId="33" xfId="1" applyFont="1" applyFill="1" applyBorder="1" applyAlignment="1">
      <alignment horizontal="center" vertical="center"/>
    </xf>
    <xf numFmtId="0" fontId="29" fillId="0" borderId="4" xfId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20" fillId="4" borderId="31" xfId="1" applyFont="1" applyFill="1" applyBorder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20" fillId="4" borderId="32" xfId="1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24" xfId="1" applyNumberFormat="1" applyFont="1" applyFill="1" applyBorder="1" applyAlignment="1">
      <alignment horizontal="center" vertical="center" wrapText="1"/>
    </xf>
    <xf numFmtId="0" fontId="20" fillId="3" borderId="25" xfId="1" applyNumberFormat="1" applyFont="1" applyFill="1" applyBorder="1" applyAlignment="1">
      <alignment horizontal="center" vertical="center" wrapText="1"/>
    </xf>
    <xf numFmtId="0" fontId="20" fillId="3" borderId="26" xfId="1" applyNumberFormat="1" applyFont="1" applyFill="1" applyBorder="1" applyAlignment="1">
      <alignment horizontal="center" vertical="center" wrapText="1"/>
    </xf>
    <xf numFmtId="0" fontId="20" fillId="3" borderId="27" xfId="1" applyNumberFormat="1" applyFont="1" applyFill="1" applyBorder="1" applyAlignment="1">
      <alignment horizontal="center" vertical="center" wrapText="1"/>
    </xf>
    <xf numFmtId="0" fontId="20" fillId="3" borderId="28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/>
    </xf>
    <xf numFmtId="0" fontId="18" fillId="3" borderId="9" xfId="1" applyNumberFormat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 wrapText="1"/>
    </xf>
    <xf numFmtId="0" fontId="21" fillId="3" borderId="9" xfId="1" applyFont="1" applyFill="1" applyBorder="1" applyAlignment="1">
      <alignment horizontal="center" vertical="center"/>
    </xf>
    <xf numFmtId="0" fontId="21" fillId="3" borderId="11" xfId="1" applyFont="1" applyFill="1" applyBorder="1" applyAlignment="1">
      <alignment horizontal="center" vertical="center"/>
    </xf>
    <xf numFmtId="0" fontId="14" fillId="3" borderId="16" xfId="1" applyNumberFormat="1" applyFont="1" applyFill="1" applyBorder="1" applyAlignment="1">
      <alignment horizontal="center" vertical="center"/>
    </xf>
    <xf numFmtId="0" fontId="14" fillId="3" borderId="17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18" fillId="3" borderId="14" xfId="1" applyNumberFormat="1" applyFont="1" applyFill="1" applyBorder="1" applyAlignment="1">
      <alignment horizontal="center" vertical="center"/>
    </xf>
    <xf numFmtId="0" fontId="8" fillId="5" borderId="16" xfId="25" applyFont="1" applyFill="1" applyBorder="1" applyAlignment="1">
      <alignment horizontal="left" vertical="center"/>
    </xf>
    <xf numFmtId="0" fontId="41" fillId="0" borderId="42" xfId="27" applyFont="1" applyBorder="1" applyAlignment="1">
      <alignment horizontal="left" vertical="center"/>
    </xf>
    <xf numFmtId="177" fontId="23" fillId="0" borderId="0" xfId="1" applyNumberFormat="1" applyFont="1" applyBorder="1" applyAlignment="1" applyProtection="1">
      <alignment horizontal="left" vertical="center"/>
      <protection locked="0"/>
    </xf>
    <xf numFmtId="181" fontId="23" fillId="0" borderId="0" xfId="1" applyNumberFormat="1" applyFont="1" applyBorder="1" applyAlignment="1" applyProtection="1">
      <alignment horizontal="center" vertical="center" shrinkToFit="1"/>
      <protection locked="0"/>
    </xf>
    <xf numFmtId="177" fontId="23" fillId="0" borderId="0" xfId="1" applyNumberFormat="1" applyFont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Border="1" applyAlignment="1" applyProtection="1">
      <alignment horizontal="center" vertical="center" wrapText="1"/>
      <protection locked="0"/>
    </xf>
    <xf numFmtId="0" fontId="8" fillId="5" borderId="0" xfId="25" applyFont="1" applyFill="1" applyBorder="1" applyAlignment="1">
      <alignment horizontal="left" vertical="center"/>
    </xf>
    <xf numFmtId="0" fontId="8" fillId="5" borderId="0" xfId="25" applyFont="1" applyFill="1" applyBorder="1" applyAlignment="1">
      <alignment horizontal="center" vertical="center"/>
    </xf>
    <xf numFmtId="177" fontId="8" fillId="5" borderId="0" xfId="25" applyNumberFormat="1" applyFont="1" applyFill="1" applyBorder="1" applyAlignment="1">
      <alignment horizontal="center" vertical="center"/>
    </xf>
    <xf numFmtId="0" fontId="41" fillId="0" borderId="0" xfId="27" applyFont="1" applyBorder="1" applyAlignment="1">
      <alignment horizontal="left" vertical="center"/>
    </xf>
    <xf numFmtId="0" fontId="8" fillId="0" borderId="0" xfId="25" applyFont="1" applyBorder="1" applyAlignment="1">
      <alignment horizontal="left" vertical="center"/>
    </xf>
    <xf numFmtId="0" fontId="8" fillId="0" borderId="0" xfId="25" applyFont="1" applyBorder="1" applyAlignment="1">
      <alignment horizontal="center" vertical="center"/>
    </xf>
    <xf numFmtId="177" fontId="8" fillId="0" borderId="0" xfId="25" applyNumberFormat="1" applyFont="1" applyBorder="1" applyAlignment="1">
      <alignment horizontal="center" vertical="center"/>
    </xf>
    <xf numFmtId="0" fontId="8" fillId="0" borderId="9" xfId="25" applyFont="1" applyBorder="1" applyAlignment="1">
      <alignment horizontal="center" vertical="center"/>
    </xf>
    <xf numFmtId="0" fontId="8" fillId="5" borderId="9" xfId="25" applyFont="1" applyFill="1" applyBorder="1" applyAlignment="1">
      <alignment horizontal="center" vertical="center"/>
    </xf>
    <xf numFmtId="0" fontId="8" fillId="0" borderId="9" xfId="25" applyFont="1" applyBorder="1" applyAlignment="1">
      <alignment horizontal="center" vertical="center"/>
    </xf>
    <xf numFmtId="177" fontId="8" fillId="0" borderId="9" xfId="25" applyNumberFormat="1" applyFont="1" applyBorder="1" applyAlignment="1">
      <alignment horizontal="center" vertical="center"/>
    </xf>
    <xf numFmtId="0" fontId="8" fillId="5" borderId="9" xfId="25" applyFont="1" applyFill="1" applyBorder="1" applyAlignment="1">
      <alignment horizontal="center" vertical="center"/>
    </xf>
    <xf numFmtId="177" fontId="8" fillId="5" borderId="9" xfId="25" applyNumberFormat="1" applyFont="1" applyFill="1" applyBorder="1" applyAlignment="1">
      <alignment horizontal="center" vertical="center"/>
    </xf>
    <xf numFmtId="0" fontId="8" fillId="0" borderId="9" xfId="25" applyFont="1" applyBorder="1" applyAlignment="1">
      <alignment horizontal="left" vertical="center"/>
    </xf>
    <xf numFmtId="0" fontId="8" fillId="5" borderId="9" xfId="25" applyFont="1" applyFill="1" applyBorder="1" applyAlignment="1">
      <alignment horizontal="left" vertical="center"/>
    </xf>
    <xf numFmtId="0" fontId="8" fillId="0" borderId="41" xfId="25" applyFont="1" applyBorder="1" applyAlignment="1">
      <alignment horizontal="left" vertical="center" wrapText="1"/>
    </xf>
    <xf numFmtId="0" fontId="8" fillId="0" borderId="9" xfId="25" applyFont="1" applyBorder="1" applyAlignment="1">
      <alignment horizontal="center" vertical="center"/>
    </xf>
    <xf numFmtId="0" fontId="8" fillId="0" borderId="9" xfId="25" applyFont="1" applyBorder="1" applyAlignment="1">
      <alignment horizontal="left" vertical="center" wrapText="1"/>
    </xf>
    <xf numFmtId="0" fontId="8" fillId="5" borderId="9" xfId="25" applyFont="1" applyFill="1" applyBorder="1" applyAlignment="1">
      <alignment horizontal="center" vertical="center"/>
    </xf>
    <xf numFmtId="0" fontId="8" fillId="0" borderId="41" xfId="25" applyFont="1" applyBorder="1" applyAlignment="1">
      <alignment horizontal="center" vertical="center"/>
    </xf>
    <xf numFmtId="177" fontId="8" fillId="0" borderId="41" xfId="25" applyNumberFormat="1" applyFont="1" applyBorder="1" applyAlignment="1">
      <alignment horizontal="center" vertical="center"/>
    </xf>
    <xf numFmtId="0" fontId="8" fillId="0" borderId="9" xfId="25" applyFont="1" applyBorder="1" applyAlignment="1">
      <alignment horizontal="center" vertical="center"/>
    </xf>
    <xf numFmtId="177" fontId="8" fillId="0" borderId="9" xfId="25" applyNumberFormat="1" applyFont="1" applyBorder="1" applyAlignment="1">
      <alignment horizontal="center" vertical="center"/>
    </xf>
    <xf numFmtId="0" fontId="8" fillId="5" borderId="9" xfId="25" applyFont="1" applyFill="1" applyBorder="1" applyAlignment="1">
      <alignment horizontal="center" vertical="center"/>
    </xf>
    <xf numFmtId="177" fontId="8" fillId="5" borderId="9" xfId="25" applyNumberFormat="1" applyFont="1" applyFill="1" applyBorder="1" applyAlignment="1">
      <alignment horizontal="center" vertical="center"/>
    </xf>
    <xf numFmtId="0" fontId="8" fillId="0" borderId="9" xfId="25" applyFont="1" applyBorder="1" applyAlignment="1">
      <alignment horizontal="left" vertical="center"/>
    </xf>
    <xf numFmtId="0" fontId="8" fillId="5" borderId="9" xfId="25" applyFont="1" applyFill="1" applyBorder="1" applyAlignment="1">
      <alignment horizontal="left" vertical="center"/>
    </xf>
    <xf numFmtId="0" fontId="8" fillId="0" borderId="9" xfId="25" applyFont="1" applyBorder="1" applyAlignment="1">
      <alignment horizontal="left" vertical="center"/>
    </xf>
    <xf numFmtId="0" fontId="8" fillId="5" borderId="9" xfId="25" applyFont="1" applyFill="1" applyBorder="1" applyAlignment="1">
      <alignment horizontal="left" vertical="center"/>
    </xf>
    <xf numFmtId="179" fontId="41" fillId="5" borderId="9" xfId="25" applyNumberFormat="1" applyFont="1" applyFill="1" applyBorder="1" applyAlignment="1">
      <alignment horizontal="center" vertical="center"/>
    </xf>
  </cellXfs>
  <cellStyles count="29">
    <cellStyle name="date_style" xfId="9" xr:uid="{00000000-0005-0000-0000-000000000000}"/>
    <cellStyle name="Normal_12 2 2" xfId="22" xr:uid="{00000000-0005-0000-0000-000001000000}"/>
    <cellStyle name="標準" xfId="0" builtinId="0"/>
    <cellStyle name="標準 10 2" xfId="17" xr:uid="{00000000-0005-0000-0000-000003000000}"/>
    <cellStyle name="標準 10 2 2 3 2 2" xfId="24" xr:uid="{00000000-0005-0000-0000-000004000000}"/>
    <cellStyle name="標準 10 2 3" xfId="12" xr:uid="{00000000-0005-0000-0000-000005000000}"/>
    <cellStyle name="標準 10 2 3 2 2 2" xfId="11" xr:uid="{00000000-0005-0000-0000-000006000000}"/>
    <cellStyle name="標準 18 2" xfId="16" xr:uid="{00000000-0005-0000-0000-000007000000}"/>
    <cellStyle name="標準 2" xfId="1" xr:uid="{00000000-0005-0000-0000-000008000000}"/>
    <cellStyle name="標準 2 10" xfId="25" xr:uid="{C640F1DC-0593-4543-B16C-0ABED1892C88}"/>
    <cellStyle name="標準 2 2" xfId="10" xr:uid="{00000000-0005-0000-0000-000009000000}"/>
    <cellStyle name="標準 27 2" xfId="18" xr:uid="{00000000-0005-0000-0000-00000A000000}"/>
    <cellStyle name="標準 29" xfId="27" xr:uid="{93C161B8-28CF-4CCA-A937-30A1F7C01D39}"/>
    <cellStyle name="標準 29 2" xfId="21" xr:uid="{00000000-0005-0000-0000-00000B000000}"/>
    <cellStyle name="標準 3" xfId="8" xr:uid="{00000000-0005-0000-0000-00000C000000}"/>
    <cellStyle name="標準 3 13" xfId="15" xr:uid="{00000000-0005-0000-0000-00000D000000}"/>
    <cellStyle name="標準 3 13 2" xfId="13" xr:uid="{00000000-0005-0000-0000-00000E000000}"/>
    <cellStyle name="標準 3 2 9" xfId="14" xr:uid="{00000000-0005-0000-0000-00000F000000}"/>
    <cellStyle name="標準 30 2" xfId="19" xr:uid="{00000000-0005-0000-0000-000010000000}"/>
    <cellStyle name="標準 31" xfId="20" xr:uid="{00000000-0005-0000-0000-000011000000}"/>
    <cellStyle name="標準 34 2" xfId="23" xr:uid="{00000000-0005-0000-0000-000012000000}"/>
    <cellStyle name="標準 52" xfId="28" xr:uid="{DCDBDD3E-3B0B-473A-8512-BCFC05B2B548}"/>
    <cellStyle name="標準 53" xfId="26" xr:uid="{179D8295-1110-4539-A65B-45F22FE4C933}"/>
    <cellStyle name="標準_Sheet1" xfId="2" xr:uid="{00000000-0005-0000-0000-000013000000}"/>
    <cellStyle name="콤마 [0]_HMMREQ~1" xfId="3" xr:uid="{00000000-0005-0000-0000-000014000000}"/>
    <cellStyle name="콤마_HMMREQ~1" xfId="4" xr:uid="{00000000-0005-0000-0000-000015000000}"/>
    <cellStyle name="통화 [0]_HMMREQ~1" xfId="5" xr:uid="{00000000-0005-0000-0000-000016000000}"/>
    <cellStyle name="통화_HMMREQ~1" xfId="6" xr:uid="{00000000-0005-0000-0000-000017000000}"/>
    <cellStyle name="표준_HMMREQ~1" xfId="7" xr:uid="{00000000-0005-0000-0000-000018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1143000</xdr:colOff>
      <xdr:row>0</xdr:row>
      <xdr:rowOff>908761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1476374</xdr:colOff>
      <xdr:row>1</xdr:row>
      <xdr:rowOff>85057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476374" cy="1132806"/>
        </a:xfrm>
        <a:prstGeom prst="rect">
          <a:avLst/>
        </a:prstGeom>
      </xdr:spPr>
    </xdr:pic>
    <xdr:clientData/>
  </xdr:twoCellAnchor>
  <xdr:twoCellAnchor editAs="absolute">
    <xdr:from>
      <xdr:col>20</xdr:col>
      <xdr:colOff>709324</xdr:colOff>
      <xdr:row>9</xdr:row>
      <xdr:rowOff>274928</xdr:rowOff>
    </xdr:from>
    <xdr:to>
      <xdr:col>23</xdr:col>
      <xdr:colOff>4810124</xdr:colOff>
      <xdr:row>26</xdr:row>
      <xdr:rowOff>357188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9284324" y="5323178"/>
          <a:ext cx="8529925" cy="1020257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257097"/>
          <a:ext cx="8001000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Chabang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111126</xdr:colOff>
      <xdr:row>5</xdr:row>
      <xdr:rowOff>182564</xdr:rowOff>
    </xdr:from>
    <xdr:ext cx="3175000" cy="219868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8875376" y="3849689"/>
          <a:ext cx="3175000" cy="21986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15</xdr:col>
      <xdr:colOff>1333497</xdr:colOff>
      <xdr:row>2</xdr:row>
      <xdr:rowOff>95248</xdr:rowOff>
    </xdr:from>
    <xdr:ext cx="4452938" cy="6601963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12435" y="1523998"/>
          <a:ext cx="4452938" cy="6601963"/>
        </a:xfrm>
        <a:prstGeom prst="rect">
          <a:avLst/>
        </a:prstGeom>
      </xdr:spPr>
    </xdr:pic>
    <xdr:clientData/>
  </xdr:oneCellAnchor>
  <xdr:twoCellAnchor>
    <xdr:from>
      <xdr:col>13</xdr:col>
      <xdr:colOff>500062</xdr:colOff>
      <xdr:row>17</xdr:row>
      <xdr:rowOff>309562</xdr:rowOff>
    </xdr:from>
    <xdr:to>
      <xdr:col>17</xdr:col>
      <xdr:colOff>71437</xdr:colOff>
      <xdr:row>24</xdr:row>
      <xdr:rowOff>476250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19264312" y="10120312"/>
          <a:ext cx="5834063" cy="4333876"/>
          <a:chOff x="26698484" y="3535678"/>
          <a:chExt cx="11329422" cy="5282107"/>
        </a:xfrm>
      </xdr:grpSpPr>
      <xdr:sp macro="" textlink="">
        <xdr:nvSpPr>
          <xdr:cNvPr id="23" name="円/楕円 11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26698484" y="3535678"/>
            <a:ext cx="11329422" cy="410082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27846569" y="4708207"/>
            <a:ext cx="9094122" cy="410957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M42"/>
  <sheetViews>
    <sheetView tabSelected="1" view="pageBreakPreview" topLeftCell="A13" zoomScale="40" zoomScaleNormal="40" zoomScaleSheetLayoutView="40" zoomScalePageLayoutView="25" workbookViewId="0">
      <selection activeCell="G23" sqref="G23"/>
    </sheetView>
  </sheetViews>
  <sheetFormatPr defaultRowHeight="15.75" x14ac:dyDescent="0.25"/>
  <cols>
    <col min="1" max="1" width="60" style="6" customWidth="1"/>
    <col min="2" max="2" width="21.875" style="6" customWidth="1"/>
    <col min="3" max="3" width="21.25" style="6" customWidth="1"/>
    <col min="4" max="4" width="8.75" style="6" customWidth="1"/>
    <col min="5" max="5" width="21.25" style="6" customWidth="1"/>
    <col min="6" max="6" width="7.875" style="6" customWidth="1"/>
    <col min="7" max="7" width="21.25" style="6" customWidth="1"/>
    <col min="8" max="8" width="7.875" style="6" customWidth="1"/>
    <col min="9" max="9" width="21.375" style="6" customWidth="1"/>
    <col min="10" max="10" width="7.875" style="6" customWidth="1"/>
    <col min="11" max="11" width="21.25" style="6" customWidth="1"/>
    <col min="12" max="12" width="7.875" style="6" customWidth="1"/>
    <col min="13" max="13" width="18.125" style="6" customWidth="1"/>
    <col min="14" max="14" width="16.625" style="6" customWidth="1"/>
    <col min="15" max="15" width="25.75" style="6" customWidth="1"/>
    <col min="16" max="16" width="23.625" style="6" customWidth="1"/>
    <col min="17" max="17" width="16.25" style="6" customWidth="1"/>
    <col min="18" max="18" width="7.875" style="6" customWidth="1"/>
    <col min="19" max="23" width="19.5" style="6" customWidth="1"/>
    <col min="24" max="24" width="66" style="6" customWidth="1"/>
    <col min="25" max="25" width="13.875" style="6" customWidth="1"/>
    <col min="26" max="26" width="12.375" style="6" hidden="1" customWidth="1"/>
    <col min="27" max="34" width="9.25" style="6" hidden="1" customWidth="1"/>
    <col min="35" max="35" width="8.125" style="6" hidden="1" customWidth="1"/>
    <col min="36" max="36" width="15.875" style="6" hidden="1" customWidth="1"/>
    <col min="37" max="38" width="9" style="6" hidden="1" customWidth="1"/>
    <col min="39" max="16384" width="9" style="6"/>
  </cols>
  <sheetData>
    <row r="1" spans="1:39" s="5" customFormat="1" ht="82.5" customHeight="1" x14ac:dyDescent="0.25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32" t="s">
        <v>0</v>
      </c>
      <c r="T1" s="132"/>
      <c r="U1" s="132"/>
      <c r="V1" s="132"/>
      <c r="W1" s="132"/>
      <c r="X1" s="2"/>
      <c r="Y1" s="3"/>
      <c r="Z1" s="4"/>
    </row>
    <row r="2" spans="1:39" ht="30" customHeight="1" x14ac:dyDescent="0.25"/>
    <row r="3" spans="1:39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28"/>
      <c r="U3" s="29" t="s">
        <v>10</v>
      </c>
      <c r="V3" s="133">
        <v>46162</v>
      </c>
      <c r="W3" s="133"/>
      <c r="X3" s="30" t="s">
        <v>17</v>
      </c>
    </row>
    <row r="4" spans="1:39" s="11" customFormat="1" ht="70.5" customHeight="1" x14ac:dyDescent="0.35">
      <c r="A4" s="9" t="s">
        <v>9</v>
      </c>
      <c r="B4" s="10"/>
      <c r="C4" s="10"/>
      <c r="D4" s="10"/>
      <c r="E4" s="10"/>
      <c r="F4" s="10"/>
      <c r="Q4" s="10"/>
      <c r="R4" s="12"/>
      <c r="S4" s="13"/>
      <c r="T4" s="13"/>
      <c r="U4" s="13"/>
      <c r="V4" s="13"/>
      <c r="W4" s="14"/>
      <c r="X4" s="13"/>
    </row>
    <row r="5" spans="1:39" s="16" customFormat="1" ht="38.25" customHeight="1" x14ac:dyDescent="0.3">
      <c r="A5" s="120" t="s">
        <v>11</v>
      </c>
      <c r="B5" s="123" t="s">
        <v>1</v>
      </c>
      <c r="C5" s="123" t="s">
        <v>2</v>
      </c>
      <c r="D5" s="123"/>
      <c r="E5" s="123"/>
      <c r="F5" s="123"/>
      <c r="G5" s="112" t="s">
        <v>3</v>
      </c>
      <c r="H5" s="113"/>
      <c r="I5" s="123" t="s">
        <v>4</v>
      </c>
      <c r="J5" s="123"/>
      <c r="K5" s="123" t="s">
        <v>3</v>
      </c>
      <c r="L5" s="134"/>
      <c r="Q5" s="15"/>
    </row>
    <row r="6" spans="1:39" s="16" customFormat="1" ht="38.25" customHeight="1" x14ac:dyDescent="0.3">
      <c r="A6" s="121"/>
      <c r="B6" s="124"/>
      <c r="C6" s="126" t="s">
        <v>12</v>
      </c>
      <c r="D6" s="126"/>
      <c r="E6" s="127" t="s">
        <v>5</v>
      </c>
      <c r="F6" s="127"/>
      <c r="G6" s="114" t="s">
        <v>5</v>
      </c>
      <c r="H6" s="115"/>
      <c r="I6" s="127" t="s">
        <v>5</v>
      </c>
      <c r="J6" s="127"/>
      <c r="K6" s="128" t="s">
        <v>13</v>
      </c>
      <c r="L6" s="129"/>
      <c r="Q6" s="17"/>
    </row>
    <row r="7" spans="1:39" s="16" customFormat="1" ht="33" customHeight="1" x14ac:dyDescent="0.3">
      <c r="A7" s="121"/>
      <c r="B7" s="124"/>
      <c r="C7" s="126"/>
      <c r="D7" s="126"/>
      <c r="E7" s="127"/>
      <c r="F7" s="127"/>
      <c r="G7" s="116"/>
      <c r="H7" s="117"/>
      <c r="I7" s="127"/>
      <c r="J7" s="127"/>
      <c r="K7" s="128"/>
      <c r="L7" s="129"/>
      <c r="Q7" s="17"/>
    </row>
    <row r="8" spans="1:39" s="16" customFormat="1" ht="9.75" hidden="1" customHeight="1" x14ac:dyDescent="0.3">
      <c r="A8" s="121"/>
      <c r="B8" s="124"/>
      <c r="C8" s="126"/>
      <c r="D8" s="126"/>
      <c r="E8" s="127"/>
      <c r="F8" s="127"/>
      <c r="G8" s="118"/>
      <c r="H8" s="119"/>
      <c r="I8" s="127"/>
      <c r="J8" s="127"/>
      <c r="K8" s="128"/>
      <c r="L8" s="129"/>
      <c r="Q8" s="17"/>
    </row>
    <row r="9" spans="1:39" s="16" customFormat="1" ht="38.25" customHeight="1" x14ac:dyDescent="0.3">
      <c r="A9" s="122"/>
      <c r="B9" s="125"/>
      <c r="C9" s="33"/>
      <c r="D9" s="33"/>
      <c r="E9" s="33"/>
      <c r="F9" s="33"/>
      <c r="G9" s="33"/>
      <c r="H9" s="33"/>
      <c r="I9" s="130" t="s">
        <v>15</v>
      </c>
      <c r="J9" s="130"/>
      <c r="K9" s="130" t="s">
        <v>14</v>
      </c>
      <c r="L9" s="131"/>
      <c r="Q9" s="18"/>
      <c r="Z9" s="67"/>
      <c r="AA9" s="67"/>
      <c r="AB9" s="67"/>
      <c r="AC9" s="68"/>
      <c r="AD9" s="68"/>
      <c r="AE9" s="68"/>
      <c r="AF9" s="68"/>
      <c r="AG9" s="68"/>
      <c r="AH9" s="68"/>
      <c r="AI9" s="68"/>
      <c r="AJ9" s="68"/>
      <c r="AK9" s="68"/>
      <c r="AL9" s="68" t="s">
        <v>45</v>
      </c>
      <c r="AM9" s="68"/>
    </row>
    <row r="10" spans="1:39" s="20" customFormat="1" ht="46.5" customHeight="1" x14ac:dyDescent="0.3">
      <c r="A10" s="72" t="str">
        <f>IF(AND(D10="木",F10="木"),AL10,"★"&amp;AL10)</f>
        <v>※YM IMPROVEMENT</v>
      </c>
      <c r="B10" s="73" t="str">
        <f t="shared" ref="B10:B20" si="0">AA10</f>
        <v>274S</v>
      </c>
      <c r="C10" s="74">
        <f t="shared" ref="C10:C20" si="1">AB10</f>
        <v>46163</v>
      </c>
      <c r="D10" s="74" t="str">
        <f t="shared" ref="D10:D20" si="2">TEXT(C10,"aaa")</f>
        <v>木</v>
      </c>
      <c r="E10" s="74">
        <f t="shared" ref="E10:E20" si="3">AC10</f>
        <v>46163</v>
      </c>
      <c r="F10" s="74" t="str">
        <f t="shared" ref="F10:F20" si="4">TEXT(E10,"aaa")</f>
        <v>木</v>
      </c>
      <c r="G10" s="74">
        <f t="shared" ref="G10:G20" si="5">AD10</f>
        <v>46166</v>
      </c>
      <c r="H10" s="74" t="str">
        <f t="shared" ref="H10:H20" si="6">TEXT(G10,"aaa")</f>
        <v>日</v>
      </c>
      <c r="I10" s="74">
        <f t="shared" ref="I10:I20" si="7">AE10</f>
        <v>46166</v>
      </c>
      <c r="J10" s="75" t="str">
        <f t="shared" ref="J10:J20" si="8">TEXT(I10,"aaa")</f>
        <v>日</v>
      </c>
      <c r="K10" s="75">
        <f t="shared" ref="K10:K20" si="9">AG10</f>
        <v>46175</v>
      </c>
      <c r="L10" s="76" t="str">
        <f t="shared" ref="L10:L20" si="10">TEXT(K10,"aaa")</f>
        <v>火</v>
      </c>
      <c r="Q10" s="21"/>
      <c r="R10" s="21"/>
      <c r="S10" s="19"/>
      <c r="Z10" s="154" t="s">
        <v>47</v>
      </c>
      <c r="AA10" s="148" t="s">
        <v>43</v>
      </c>
      <c r="AB10" s="151">
        <v>46163</v>
      </c>
      <c r="AC10" s="151">
        <v>46163</v>
      </c>
      <c r="AD10" s="151">
        <v>46166</v>
      </c>
      <c r="AE10" s="151">
        <v>46166</v>
      </c>
      <c r="AF10" s="150" t="s">
        <v>50</v>
      </c>
      <c r="AG10" s="151">
        <v>46175</v>
      </c>
      <c r="AH10" s="150" t="s">
        <v>46</v>
      </c>
      <c r="AI10" s="69"/>
      <c r="AJ10" s="65" t="s">
        <v>44</v>
      </c>
      <c r="AK10" s="71"/>
      <c r="AL10" s="70" t="str">
        <f t="shared" ref="AL10:AL13" si="11">IF(Z10=AJ10,Z10,"※"&amp;Z10)</f>
        <v>※YM IMPROVEMENT</v>
      </c>
      <c r="AM10" s="67"/>
    </row>
    <row r="11" spans="1:39" s="20" customFormat="1" ht="46.5" customHeight="1" x14ac:dyDescent="0.3">
      <c r="A11" s="77" t="str">
        <f>IF(AND(D11="火",F11="火"),AL11,"★"&amp;AL11)</f>
        <v>DELPHINUS C</v>
      </c>
      <c r="B11" s="78" t="str">
        <f t="shared" si="0"/>
        <v>0111W</v>
      </c>
      <c r="C11" s="79">
        <f t="shared" si="1"/>
        <v>46168</v>
      </c>
      <c r="D11" s="79" t="str">
        <f t="shared" si="2"/>
        <v>火</v>
      </c>
      <c r="E11" s="79">
        <f t="shared" si="3"/>
        <v>46168</v>
      </c>
      <c r="F11" s="79" t="str">
        <f t="shared" si="4"/>
        <v>火</v>
      </c>
      <c r="G11" s="79">
        <f t="shared" si="5"/>
        <v>46172</v>
      </c>
      <c r="H11" s="79" t="str">
        <f t="shared" si="6"/>
        <v>土</v>
      </c>
      <c r="I11" s="79">
        <f t="shared" si="7"/>
        <v>46172</v>
      </c>
      <c r="J11" s="80" t="str">
        <f t="shared" si="8"/>
        <v>土</v>
      </c>
      <c r="K11" s="80">
        <f t="shared" si="9"/>
        <v>46182</v>
      </c>
      <c r="L11" s="81" t="str">
        <f t="shared" si="10"/>
        <v>火</v>
      </c>
      <c r="Q11" s="21"/>
      <c r="R11" s="21"/>
      <c r="S11" s="19"/>
      <c r="Z11" s="155" t="s">
        <v>41</v>
      </c>
      <c r="AA11" s="149" t="s">
        <v>40</v>
      </c>
      <c r="AB11" s="153">
        <v>46168</v>
      </c>
      <c r="AC11" s="153">
        <v>46168</v>
      </c>
      <c r="AD11" s="153">
        <v>46172</v>
      </c>
      <c r="AE11" s="153">
        <v>46172</v>
      </c>
      <c r="AF11" s="152" t="s">
        <v>48</v>
      </c>
      <c r="AG11" s="153">
        <v>46182</v>
      </c>
      <c r="AH11" s="152" t="s">
        <v>49</v>
      </c>
      <c r="AI11" s="67"/>
      <c r="AJ11" s="65" t="s">
        <v>41</v>
      </c>
      <c r="AK11" s="67"/>
      <c r="AL11" s="70" t="str">
        <f>IF(Z11=AJ11,Z11,"※"&amp;Z11)</f>
        <v>DELPHINUS C</v>
      </c>
      <c r="AM11" s="67"/>
    </row>
    <row r="12" spans="1:39" s="20" customFormat="1" ht="46.5" customHeight="1" x14ac:dyDescent="0.3">
      <c r="A12" s="77" t="str">
        <f>IF(AND(D12="木",F12="木"),AL12,"★"&amp;AL12)</f>
        <v>HORAI BRIDGE</v>
      </c>
      <c r="B12" s="78" t="str">
        <f t="shared" si="0"/>
        <v>224S</v>
      </c>
      <c r="C12" s="79">
        <f t="shared" si="1"/>
        <v>46170</v>
      </c>
      <c r="D12" s="79" t="str">
        <f t="shared" si="2"/>
        <v>木</v>
      </c>
      <c r="E12" s="79">
        <f t="shared" si="3"/>
        <v>46170</v>
      </c>
      <c r="F12" s="79" t="str">
        <f t="shared" si="4"/>
        <v>木</v>
      </c>
      <c r="G12" s="79">
        <f t="shared" si="5"/>
        <v>46173</v>
      </c>
      <c r="H12" s="79" t="str">
        <f t="shared" si="6"/>
        <v>日</v>
      </c>
      <c r="I12" s="79">
        <f t="shared" si="7"/>
        <v>46173</v>
      </c>
      <c r="J12" s="80" t="str">
        <f t="shared" si="8"/>
        <v>日</v>
      </c>
      <c r="K12" s="80">
        <f t="shared" si="9"/>
        <v>46182</v>
      </c>
      <c r="L12" s="81" t="str">
        <f t="shared" si="10"/>
        <v>火</v>
      </c>
      <c r="Q12" s="21"/>
      <c r="R12" s="21"/>
      <c r="S12" s="19"/>
      <c r="Z12" s="154" t="s">
        <v>38</v>
      </c>
      <c r="AA12" s="148" t="s">
        <v>42</v>
      </c>
      <c r="AB12" s="151">
        <v>46170</v>
      </c>
      <c r="AC12" s="151">
        <v>46170</v>
      </c>
      <c r="AD12" s="151">
        <v>46173</v>
      </c>
      <c r="AE12" s="151">
        <v>46173</v>
      </c>
      <c r="AF12" s="150" t="s">
        <v>50</v>
      </c>
      <c r="AG12" s="151">
        <v>46182</v>
      </c>
      <c r="AH12" s="150" t="s">
        <v>46</v>
      </c>
      <c r="AI12" s="67"/>
      <c r="AJ12" s="66" t="s">
        <v>38</v>
      </c>
      <c r="AK12" s="67"/>
      <c r="AL12" s="70" t="str">
        <f>IF(Z12=AJ12,Z12,"※"&amp;Z12)</f>
        <v>HORAI BRIDGE</v>
      </c>
      <c r="AM12" s="67"/>
    </row>
    <row r="13" spans="1:39" s="20" customFormat="1" ht="46.5" customHeight="1" x14ac:dyDescent="0.3">
      <c r="A13" s="77" t="str">
        <f>IF(AND(D13="火",F13="火"),AL13,"★"&amp;AL13)</f>
        <v>BROOKLYN BRIDGE</v>
      </c>
      <c r="B13" s="78" t="str">
        <f t="shared" si="0"/>
        <v>0183W</v>
      </c>
      <c r="C13" s="79">
        <f t="shared" si="1"/>
        <v>46175</v>
      </c>
      <c r="D13" s="79" t="str">
        <f t="shared" si="2"/>
        <v>火</v>
      </c>
      <c r="E13" s="79">
        <f t="shared" si="3"/>
        <v>46175</v>
      </c>
      <c r="F13" s="79" t="str">
        <f t="shared" si="4"/>
        <v>火</v>
      </c>
      <c r="G13" s="79">
        <f t="shared" si="5"/>
        <v>46179</v>
      </c>
      <c r="H13" s="79" t="str">
        <f t="shared" si="6"/>
        <v>土</v>
      </c>
      <c r="I13" s="79">
        <f t="shared" si="7"/>
        <v>46179</v>
      </c>
      <c r="J13" s="80" t="str">
        <f t="shared" si="8"/>
        <v>土</v>
      </c>
      <c r="K13" s="80">
        <f t="shared" si="9"/>
        <v>46189</v>
      </c>
      <c r="L13" s="81" t="str">
        <f t="shared" si="10"/>
        <v>火</v>
      </c>
      <c r="Q13" s="21"/>
      <c r="R13" s="21"/>
      <c r="S13" s="19"/>
      <c r="Z13" s="156" t="s">
        <v>51</v>
      </c>
      <c r="AA13" s="160" t="s">
        <v>52</v>
      </c>
      <c r="AB13" s="161">
        <v>46175</v>
      </c>
      <c r="AC13" s="161">
        <v>46175</v>
      </c>
      <c r="AD13" s="161">
        <v>46179</v>
      </c>
      <c r="AE13" s="161">
        <v>46179</v>
      </c>
      <c r="AF13" s="160" t="s">
        <v>48</v>
      </c>
      <c r="AG13" s="161">
        <v>46189</v>
      </c>
      <c r="AH13" s="160" t="s">
        <v>49</v>
      </c>
      <c r="AJ13" s="87" t="s">
        <v>51</v>
      </c>
      <c r="AL13" s="70" t="str">
        <f t="shared" ref="AL13:AL20" si="12">IF(Z13=AJ13,Z13,"※"&amp;Z13)</f>
        <v>BROOKLYN BRIDGE</v>
      </c>
    </row>
    <row r="14" spans="1:39" s="16" customFormat="1" ht="46.5" customHeight="1" x14ac:dyDescent="0.3">
      <c r="A14" s="77" t="str">
        <f>IF(AND(D14="木",F14="木"),AL14,"★"&amp;AL14)</f>
        <v>YM IMMENSE</v>
      </c>
      <c r="B14" s="78" t="str">
        <f t="shared" si="0"/>
        <v>407S</v>
      </c>
      <c r="C14" s="79">
        <f t="shared" si="1"/>
        <v>46177</v>
      </c>
      <c r="D14" s="79" t="str">
        <f t="shared" si="2"/>
        <v>木</v>
      </c>
      <c r="E14" s="79">
        <f t="shared" si="3"/>
        <v>46177</v>
      </c>
      <c r="F14" s="79" t="str">
        <f t="shared" si="4"/>
        <v>木</v>
      </c>
      <c r="G14" s="79">
        <f t="shared" si="5"/>
        <v>46180</v>
      </c>
      <c r="H14" s="79" t="str">
        <f t="shared" si="6"/>
        <v>日</v>
      </c>
      <c r="I14" s="79">
        <f t="shared" si="7"/>
        <v>46180</v>
      </c>
      <c r="J14" s="80" t="str">
        <f t="shared" si="8"/>
        <v>日</v>
      </c>
      <c r="K14" s="80">
        <f t="shared" si="9"/>
        <v>46189</v>
      </c>
      <c r="L14" s="81" t="str">
        <f t="shared" si="10"/>
        <v>火</v>
      </c>
      <c r="M14" s="39"/>
      <c r="N14" s="39"/>
      <c r="O14" s="41"/>
      <c r="P14" s="41"/>
      <c r="Q14" s="41"/>
      <c r="Z14" s="169" t="s">
        <v>53</v>
      </c>
      <c r="AA14" s="159" t="s">
        <v>54</v>
      </c>
      <c r="AB14" s="170">
        <v>46177</v>
      </c>
      <c r="AC14" s="170">
        <v>46177</v>
      </c>
      <c r="AD14" s="165">
        <v>46180</v>
      </c>
      <c r="AE14" s="165">
        <v>46180</v>
      </c>
      <c r="AF14" s="164" t="s">
        <v>50</v>
      </c>
      <c r="AG14" s="165">
        <v>46189</v>
      </c>
      <c r="AH14" s="164" t="s">
        <v>46</v>
      </c>
      <c r="AJ14" s="90" t="s">
        <v>53</v>
      </c>
      <c r="AL14" s="70" t="str">
        <f t="shared" si="12"/>
        <v>YM IMMENSE</v>
      </c>
    </row>
    <row r="15" spans="1:39" s="16" customFormat="1" ht="46.5" customHeight="1" x14ac:dyDescent="0.3">
      <c r="A15" s="77" t="str">
        <f>IF(AND(D15="火",F15="火"),AL15,"★"&amp;AL15)</f>
        <v>BAI CHAY BRIDGE</v>
      </c>
      <c r="B15" s="78" t="str">
        <f t="shared" si="0"/>
        <v>0152W</v>
      </c>
      <c r="C15" s="79">
        <f t="shared" si="1"/>
        <v>46182</v>
      </c>
      <c r="D15" s="79" t="str">
        <f t="shared" si="2"/>
        <v>火</v>
      </c>
      <c r="E15" s="79">
        <f t="shared" si="3"/>
        <v>46182</v>
      </c>
      <c r="F15" s="79" t="str">
        <f t="shared" si="4"/>
        <v>火</v>
      </c>
      <c r="G15" s="79">
        <f t="shared" si="5"/>
        <v>46186</v>
      </c>
      <c r="H15" s="79" t="str">
        <f t="shared" si="6"/>
        <v>土</v>
      </c>
      <c r="I15" s="79">
        <f t="shared" si="7"/>
        <v>46186</v>
      </c>
      <c r="J15" s="80" t="str">
        <f t="shared" si="8"/>
        <v>土</v>
      </c>
      <c r="K15" s="80">
        <f t="shared" si="9"/>
        <v>46196</v>
      </c>
      <c r="L15" s="81" t="str">
        <f t="shared" si="10"/>
        <v>火</v>
      </c>
      <c r="M15" s="39"/>
      <c r="N15" s="39"/>
      <c r="O15" s="41"/>
      <c r="P15" s="41"/>
      <c r="Q15" s="41"/>
      <c r="Z15" s="158" t="s">
        <v>55</v>
      </c>
      <c r="AA15" s="162" t="s">
        <v>56</v>
      </c>
      <c r="AB15" s="163">
        <v>46182</v>
      </c>
      <c r="AC15" s="163">
        <v>46182</v>
      </c>
      <c r="AD15" s="163">
        <v>46186</v>
      </c>
      <c r="AE15" s="163">
        <v>46186</v>
      </c>
      <c r="AF15" s="162" t="s">
        <v>48</v>
      </c>
      <c r="AG15" s="163">
        <v>46196</v>
      </c>
      <c r="AH15" s="162" t="s">
        <v>49</v>
      </c>
      <c r="AJ15" s="88" t="s">
        <v>55</v>
      </c>
      <c r="AL15" s="70" t="str">
        <f t="shared" si="12"/>
        <v>BAI CHAY BRIDGE</v>
      </c>
    </row>
    <row r="16" spans="1:39" s="16" customFormat="1" ht="46.5" customHeight="1" x14ac:dyDescent="0.3">
      <c r="A16" s="77" t="str">
        <f>IF(AND(D16="木",F16="木"),AL16,"★"&amp;AL16)</f>
        <v>YM INCEPTION</v>
      </c>
      <c r="B16" s="78" t="str">
        <f t="shared" si="0"/>
        <v>246S</v>
      </c>
      <c r="C16" s="79">
        <f t="shared" si="1"/>
        <v>46184</v>
      </c>
      <c r="D16" s="79" t="str">
        <f t="shared" si="2"/>
        <v>木</v>
      </c>
      <c r="E16" s="79">
        <f t="shared" si="3"/>
        <v>46184</v>
      </c>
      <c r="F16" s="79" t="str">
        <f t="shared" si="4"/>
        <v>木</v>
      </c>
      <c r="G16" s="79">
        <f t="shared" si="5"/>
        <v>46187</v>
      </c>
      <c r="H16" s="79" t="str">
        <f t="shared" si="6"/>
        <v>日</v>
      </c>
      <c r="I16" s="79">
        <f t="shared" si="7"/>
        <v>46187</v>
      </c>
      <c r="J16" s="80" t="str">
        <f t="shared" si="8"/>
        <v>日</v>
      </c>
      <c r="K16" s="80">
        <f t="shared" si="9"/>
        <v>46196</v>
      </c>
      <c r="L16" s="81" t="str">
        <f t="shared" si="10"/>
        <v>火</v>
      </c>
      <c r="M16" s="39"/>
      <c r="N16" s="39"/>
      <c r="O16" s="41"/>
      <c r="P16" s="41"/>
      <c r="Q16" s="41"/>
      <c r="Z16" s="169" t="s">
        <v>39</v>
      </c>
      <c r="AA16" s="159" t="s">
        <v>57</v>
      </c>
      <c r="AB16" s="165">
        <v>46184</v>
      </c>
      <c r="AC16" s="165">
        <v>46184</v>
      </c>
      <c r="AD16" s="165">
        <v>46187</v>
      </c>
      <c r="AE16" s="165">
        <v>46187</v>
      </c>
      <c r="AF16" s="164" t="s">
        <v>50</v>
      </c>
      <c r="AG16" s="165">
        <v>46196</v>
      </c>
      <c r="AH16" s="164" t="s">
        <v>46</v>
      </c>
      <c r="AJ16" s="90" t="s">
        <v>39</v>
      </c>
      <c r="AL16" s="70" t="str">
        <f t="shared" si="12"/>
        <v>YM INCEPTION</v>
      </c>
    </row>
    <row r="17" spans="1:38" s="16" customFormat="1" ht="46.5" customHeight="1" x14ac:dyDescent="0.3">
      <c r="A17" s="77" t="str">
        <f>IF(AND(D17="火",F17="火"),AL17,"★"&amp;AL17)</f>
        <v>SEASPAN OSAKA</v>
      </c>
      <c r="B17" s="78" t="str">
        <f t="shared" si="0"/>
        <v>0035W</v>
      </c>
      <c r="C17" s="79">
        <f t="shared" si="1"/>
        <v>46189</v>
      </c>
      <c r="D17" s="79" t="str">
        <f t="shared" si="2"/>
        <v>火</v>
      </c>
      <c r="E17" s="79">
        <f t="shared" si="3"/>
        <v>46189</v>
      </c>
      <c r="F17" s="79" t="str">
        <f t="shared" si="4"/>
        <v>火</v>
      </c>
      <c r="G17" s="79">
        <f t="shared" si="5"/>
        <v>46193</v>
      </c>
      <c r="H17" s="79" t="str">
        <f t="shared" si="6"/>
        <v>土</v>
      </c>
      <c r="I17" s="79">
        <f t="shared" si="7"/>
        <v>46193</v>
      </c>
      <c r="J17" s="80" t="str">
        <f t="shared" si="8"/>
        <v>土</v>
      </c>
      <c r="K17" s="80">
        <f t="shared" si="9"/>
        <v>46203</v>
      </c>
      <c r="L17" s="81" t="str">
        <f t="shared" si="10"/>
        <v>火</v>
      </c>
      <c r="M17" s="39"/>
      <c r="N17" s="39"/>
      <c r="O17" s="41"/>
      <c r="P17" s="41"/>
      <c r="Q17" s="41"/>
      <c r="Z17" s="166" t="s">
        <v>58</v>
      </c>
      <c r="AA17" s="162" t="s">
        <v>59</v>
      </c>
      <c r="AB17" s="163">
        <v>46189</v>
      </c>
      <c r="AC17" s="163">
        <v>46189</v>
      </c>
      <c r="AD17" s="163">
        <v>46193</v>
      </c>
      <c r="AE17" s="163">
        <v>46193</v>
      </c>
      <c r="AF17" s="162" t="s">
        <v>48</v>
      </c>
      <c r="AG17" s="163">
        <v>46203</v>
      </c>
      <c r="AH17" s="162" t="s">
        <v>49</v>
      </c>
      <c r="AJ17" s="89" t="s">
        <v>58</v>
      </c>
      <c r="AL17" s="70" t="str">
        <f t="shared" si="12"/>
        <v>SEASPAN OSAKA</v>
      </c>
    </row>
    <row r="18" spans="1:38" s="16" customFormat="1" ht="46.5" customHeight="1" x14ac:dyDescent="0.3">
      <c r="A18" s="77" t="str">
        <f>IF(AND(D18="木",F18="木"),AL18,"★"&amp;AL18)</f>
        <v>YM IMPROVEMENT</v>
      </c>
      <c r="B18" s="78" t="str">
        <f t="shared" si="0"/>
        <v>275S</v>
      </c>
      <c r="C18" s="79">
        <f t="shared" si="1"/>
        <v>46191</v>
      </c>
      <c r="D18" s="79" t="str">
        <f t="shared" si="2"/>
        <v>木</v>
      </c>
      <c r="E18" s="79">
        <f t="shared" si="3"/>
        <v>46191</v>
      </c>
      <c r="F18" s="79" t="str">
        <f t="shared" si="4"/>
        <v>木</v>
      </c>
      <c r="G18" s="79">
        <f t="shared" si="5"/>
        <v>46194</v>
      </c>
      <c r="H18" s="79" t="str">
        <f t="shared" si="6"/>
        <v>日</v>
      </c>
      <c r="I18" s="79">
        <f t="shared" si="7"/>
        <v>46194</v>
      </c>
      <c r="J18" s="80" t="str">
        <f t="shared" si="8"/>
        <v>日</v>
      </c>
      <c r="K18" s="80">
        <f t="shared" si="9"/>
        <v>46203</v>
      </c>
      <c r="L18" s="81" t="str">
        <f t="shared" si="10"/>
        <v>火</v>
      </c>
      <c r="M18" s="39"/>
      <c r="N18" s="39"/>
      <c r="O18" s="41"/>
      <c r="P18" s="41"/>
      <c r="Q18" s="41"/>
      <c r="Z18" s="167" t="s">
        <v>47</v>
      </c>
      <c r="AA18" s="164" t="s">
        <v>60</v>
      </c>
      <c r="AB18" s="165">
        <v>46191</v>
      </c>
      <c r="AC18" s="165">
        <v>46191</v>
      </c>
      <c r="AD18" s="165">
        <v>46194</v>
      </c>
      <c r="AE18" s="165">
        <v>46194</v>
      </c>
      <c r="AF18" s="164" t="s">
        <v>50</v>
      </c>
      <c r="AG18" s="165">
        <v>46203</v>
      </c>
      <c r="AH18" s="164" t="s">
        <v>46</v>
      </c>
      <c r="AJ18" s="90" t="s">
        <v>47</v>
      </c>
      <c r="AL18" s="70" t="str">
        <f t="shared" si="12"/>
        <v>YM IMPROVEMENT</v>
      </c>
    </row>
    <row r="19" spans="1:38" s="16" customFormat="1" ht="46.5" customHeight="1" x14ac:dyDescent="0.3">
      <c r="A19" s="77" t="str">
        <f>IF(AND(D19="火",F19="火"),AL19,"★"&amp;AL19)</f>
        <v>NYK FUJI</v>
      </c>
      <c r="B19" s="78" t="str">
        <f t="shared" si="0"/>
        <v>0138W</v>
      </c>
      <c r="C19" s="79">
        <f t="shared" si="1"/>
        <v>46196</v>
      </c>
      <c r="D19" s="79" t="str">
        <f t="shared" si="2"/>
        <v>火</v>
      </c>
      <c r="E19" s="79">
        <f t="shared" si="3"/>
        <v>46196</v>
      </c>
      <c r="F19" s="79" t="str">
        <f t="shared" si="4"/>
        <v>火</v>
      </c>
      <c r="G19" s="79">
        <f t="shared" si="5"/>
        <v>46200</v>
      </c>
      <c r="H19" s="79" t="str">
        <f t="shared" si="6"/>
        <v>土</v>
      </c>
      <c r="I19" s="79">
        <f t="shared" si="7"/>
        <v>46200</v>
      </c>
      <c r="J19" s="80" t="str">
        <f t="shared" si="8"/>
        <v>土</v>
      </c>
      <c r="K19" s="80">
        <f t="shared" si="9"/>
        <v>46210</v>
      </c>
      <c r="L19" s="81" t="str">
        <f t="shared" si="10"/>
        <v>火</v>
      </c>
      <c r="M19" s="39"/>
      <c r="N19" s="39"/>
      <c r="O19" s="41"/>
      <c r="P19" s="41"/>
      <c r="Q19" s="41"/>
      <c r="Z19" s="168" t="s">
        <v>61</v>
      </c>
      <c r="AA19" s="157" t="s">
        <v>62</v>
      </c>
      <c r="AB19" s="163">
        <v>46196</v>
      </c>
      <c r="AC19" s="163">
        <v>46196</v>
      </c>
      <c r="AD19" s="163">
        <v>46200</v>
      </c>
      <c r="AE19" s="163">
        <v>46200</v>
      </c>
      <c r="AF19" s="162" t="s">
        <v>48</v>
      </c>
      <c r="AG19" s="163">
        <v>46210</v>
      </c>
      <c r="AH19" s="162" t="s">
        <v>49</v>
      </c>
      <c r="AJ19" s="89" t="s">
        <v>61</v>
      </c>
      <c r="AL19" s="70" t="str">
        <f t="shared" si="12"/>
        <v>NYK FUJI</v>
      </c>
    </row>
    <row r="20" spans="1:38" s="16" customFormat="1" ht="46.5" customHeight="1" x14ac:dyDescent="0.3">
      <c r="A20" s="83" t="str">
        <f>IF(AND(D20="木",F20="木"),AL20,"★"&amp;AL20)</f>
        <v>HORAI BRIDGE</v>
      </c>
      <c r="B20" s="82" t="str">
        <f t="shared" si="0"/>
        <v>225S</v>
      </c>
      <c r="C20" s="85">
        <f t="shared" si="1"/>
        <v>46198</v>
      </c>
      <c r="D20" s="85" t="str">
        <f t="shared" si="2"/>
        <v>木</v>
      </c>
      <c r="E20" s="85">
        <f t="shared" si="3"/>
        <v>46198</v>
      </c>
      <c r="F20" s="85" t="str">
        <f t="shared" si="4"/>
        <v>木</v>
      </c>
      <c r="G20" s="85">
        <f t="shared" si="5"/>
        <v>46201</v>
      </c>
      <c r="H20" s="85" t="str">
        <f t="shared" si="6"/>
        <v>日</v>
      </c>
      <c r="I20" s="85">
        <f t="shared" si="7"/>
        <v>46201</v>
      </c>
      <c r="J20" s="86" t="str">
        <f t="shared" si="8"/>
        <v>日</v>
      </c>
      <c r="K20" s="86">
        <f t="shared" si="9"/>
        <v>46210</v>
      </c>
      <c r="L20" s="84" t="str">
        <f t="shared" si="10"/>
        <v>火</v>
      </c>
      <c r="M20" s="39"/>
      <c r="N20" s="39"/>
      <c r="O20" s="41"/>
      <c r="P20" s="41"/>
      <c r="Q20" s="41"/>
      <c r="Z20" s="169" t="s">
        <v>38</v>
      </c>
      <c r="AA20" s="159" t="s">
        <v>63</v>
      </c>
      <c r="AB20" s="165">
        <v>46198</v>
      </c>
      <c r="AC20" s="165">
        <v>46198</v>
      </c>
      <c r="AD20" s="165">
        <v>46201</v>
      </c>
      <c r="AE20" s="165">
        <v>46201</v>
      </c>
      <c r="AF20" s="164" t="s">
        <v>50</v>
      </c>
      <c r="AG20" s="165">
        <v>46210</v>
      </c>
      <c r="AH20" s="164" t="s">
        <v>46</v>
      </c>
      <c r="AJ20" s="135" t="s">
        <v>38</v>
      </c>
      <c r="AL20" s="136" t="str">
        <f t="shared" si="12"/>
        <v>HORAI BRIDGE</v>
      </c>
    </row>
    <row r="21" spans="1:38" s="25" customFormat="1" ht="46.5" customHeight="1" x14ac:dyDescent="0.3">
      <c r="A21" s="137"/>
      <c r="B21" s="138"/>
      <c r="C21" s="139"/>
      <c r="D21" s="139"/>
      <c r="E21" s="139"/>
      <c r="F21" s="139"/>
      <c r="G21" s="139"/>
      <c r="H21" s="139"/>
      <c r="I21" s="139"/>
      <c r="J21" s="140"/>
      <c r="K21" s="140"/>
      <c r="L21" s="140"/>
      <c r="M21" s="39"/>
      <c r="N21" s="39"/>
      <c r="O21" s="41"/>
      <c r="P21" s="41"/>
      <c r="Q21" s="41"/>
      <c r="Z21" s="141"/>
      <c r="AA21" s="142"/>
      <c r="AB21" s="143"/>
      <c r="AC21" s="143"/>
      <c r="AD21" s="143"/>
      <c r="AE21" s="143"/>
      <c r="AF21" s="142"/>
      <c r="AG21" s="143"/>
      <c r="AJ21" s="141"/>
      <c r="AL21" s="144"/>
    </row>
    <row r="22" spans="1:38" s="25" customFormat="1" ht="46.5" customHeight="1" x14ac:dyDescent="0.3">
      <c r="A22" s="137"/>
      <c r="B22" s="138"/>
      <c r="C22" s="139"/>
      <c r="D22" s="139"/>
      <c r="E22" s="139"/>
      <c r="F22" s="139"/>
      <c r="G22" s="139"/>
      <c r="H22" s="139"/>
      <c r="I22" s="139"/>
      <c r="J22" s="140"/>
      <c r="K22" s="140"/>
      <c r="L22" s="140"/>
      <c r="M22" s="39"/>
      <c r="N22" s="39"/>
      <c r="O22" s="41"/>
      <c r="P22" s="41"/>
      <c r="Q22" s="41"/>
      <c r="Z22" s="145"/>
      <c r="AA22" s="146"/>
      <c r="AB22" s="147"/>
      <c r="AC22" s="147"/>
      <c r="AD22" s="147"/>
      <c r="AE22" s="147"/>
      <c r="AF22" s="146"/>
      <c r="AG22" s="147"/>
      <c r="AJ22" s="145"/>
      <c r="AL22" s="144"/>
    </row>
    <row r="23" spans="1:38" s="25" customFormat="1" ht="46.5" customHeight="1" x14ac:dyDescent="0.3">
      <c r="A23" s="137"/>
      <c r="B23" s="138"/>
      <c r="C23" s="139"/>
      <c r="D23" s="139"/>
      <c r="E23" s="139"/>
      <c r="F23" s="139"/>
      <c r="G23" s="139"/>
      <c r="H23" s="139"/>
      <c r="I23" s="139"/>
      <c r="J23" s="140"/>
      <c r="K23" s="140"/>
      <c r="L23" s="140"/>
      <c r="M23" s="39"/>
      <c r="N23" s="39"/>
      <c r="O23" s="41"/>
      <c r="P23" s="41"/>
      <c r="Q23" s="41"/>
      <c r="Z23" s="141"/>
      <c r="AA23" s="142"/>
      <c r="AB23" s="143"/>
      <c r="AC23" s="143"/>
      <c r="AD23" s="143"/>
      <c r="AE23" s="143"/>
      <c r="AF23" s="142"/>
      <c r="AG23" s="143"/>
      <c r="AJ23" s="141"/>
      <c r="AL23" s="144"/>
    </row>
    <row r="24" spans="1:38" s="16" customFormat="1" ht="46.5" customHeight="1" x14ac:dyDescent="0.3">
      <c r="M24" s="39"/>
      <c r="N24" s="39"/>
      <c r="O24" s="41"/>
      <c r="P24" s="41"/>
      <c r="Q24" s="41"/>
    </row>
    <row r="25" spans="1:38" s="16" customFormat="1" ht="46.5" customHeight="1" x14ac:dyDescent="0.3">
      <c r="M25" s="39"/>
      <c r="N25" s="39"/>
      <c r="O25" s="41"/>
      <c r="P25" s="41"/>
      <c r="Q25" s="41"/>
    </row>
    <row r="26" spans="1:38" customFormat="1" ht="46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39"/>
      <c r="N26" s="39"/>
      <c r="O26" s="41"/>
      <c r="P26" s="41"/>
      <c r="Q26" s="41"/>
    </row>
    <row r="27" spans="1:38" s="20" customFormat="1" ht="55.5" customHeight="1" x14ac:dyDescent="0.3">
      <c r="A27" s="42"/>
      <c r="B27" s="34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35"/>
      <c r="N27" s="34"/>
      <c r="O27" s="21"/>
      <c r="P27" s="21"/>
      <c r="Q27" s="21"/>
      <c r="R27" s="21"/>
      <c r="S27" s="19"/>
    </row>
    <row r="28" spans="1:38" s="16" customFormat="1" ht="30.75" customHeight="1" x14ac:dyDescent="0.3">
      <c r="A28" s="42" t="s">
        <v>34</v>
      </c>
      <c r="B28" s="37"/>
      <c r="C28" s="43"/>
      <c r="D28" s="43"/>
      <c r="E28" s="44"/>
      <c r="F28" s="45"/>
      <c r="G28" s="38"/>
      <c r="H28" s="40"/>
      <c r="I28" s="38"/>
      <c r="J28" s="40"/>
      <c r="K28" s="22"/>
      <c r="L28" s="22"/>
      <c r="M28" s="22"/>
      <c r="N28" s="22"/>
      <c r="O28" s="22"/>
      <c r="P28" s="22"/>
      <c r="Q28" s="22"/>
      <c r="R28" s="22"/>
      <c r="S28" s="19"/>
      <c r="T28" s="23"/>
      <c r="U28" s="23"/>
      <c r="V28" s="23"/>
      <c r="W28" s="23"/>
      <c r="X28" s="23"/>
      <c r="Y28" s="25"/>
      <c r="Z28" s="25"/>
      <c r="AA28" s="25"/>
    </row>
    <row r="29" spans="1:38" s="16" customFormat="1" ht="42" customHeight="1" x14ac:dyDescent="0.3">
      <c r="A29" s="42" t="s">
        <v>18</v>
      </c>
      <c r="B29" s="37"/>
      <c r="C29" s="38"/>
      <c r="D29" s="38"/>
      <c r="E29" s="39"/>
      <c r="F29" s="40"/>
      <c r="G29" s="38"/>
      <c r="H29" s="40"/>
      <c r="I29" s="38"/>
      <c r="J29" s="40"/>
      <c r="K29" s="24"/>
      <c r="L29" s="24"/>
      <c r="M29" s="24"/>
      <c r="N29" s="24"/>
      <c r="O29" s="24"/>
      <c r="P29" s="24"/>
      <c r="Q29" s="24"/>
      <c r="R29" s="24"/>
      <c r="S29" s="32"/>
      <c r="T29" s="26"/>
      <c r="U29" s="26"/>
      <c r="V29" s="32"/>
      <c r="W29" s="25"/>
      <c r="X29" s="25"/>
      <c r="Y29" s="25"/>
      <c r="Z29" s="25"/>
    </row>
    <row r="30" spans="1:38" s="16" customFormat="1" ht="42" customHeight="1" x14ac:dyDescent="0.3">
      <c r="A30" s="42" t="s">
        <v>35</v>
      </c>
      <c r="B30" s="34"/>
      <c r="C30" s="21"/>
      <c r="D30" s="21"/>
      <c r="E30" s="21"/>
      <c r="F30" s="21"/>
      <c r="G30" s="21"/>
      <c r="H30" s="21"/>
      <c r="I30" s="21"/>
      <c r="J30" s="21"/>
      <c r="Q30" s="25"/>
      <c r="R30" s="31"/>
      <c r="S30" s="26"/>
      <c r="T30" s="26"/>
      <c r="U30" s="32"/>
      <c r="V30" s="25"/>
      <c r="W30" s="25"/>
      <c r="X30" s="25"/>
      <c r="Y30" s="25"/>
      <c r="Z30" s="25"/>
    </row>
    <row r="31" spans="1:38" customFormat="1" ht="52.5" customHeight="1" x14ac:dyDescent="0.55000000000000004">
      <c r="A31" s="46" t="s">
        <v>19</v>
      </c>
    </row>
    <row r="32" spans="1:38" customFormat="1" ht="53.25" customHeight="1" thickBot="1" x14ac:dyDescent="0.35">
      <c r="A32" s="47" t="s">
        <v>6</v>
      </c>
      <c r="B32" s="103" t="s">
        <v>7</v>
      </c>
      <c r="C32" s="104"/>
      <c r="D32" s="104"/>
      <c r="E32" s="104"/>
      <c r="F32" s="105"/>
      <c r="G32" s="103" t="s">
        <v>20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5"/>
    </row>
    <row r="33" spans="1:17" customFormat="1" ht="57" customHeight="1" thickTop="1" x14ac:dyDescent="0.5">
      <c r="A33" s="101" t="s">
        <v>21</v>
      </c>
      <c r="B33" s="106" t="s">
        <v>22</v>
      </c>
      <c r="C33" s="107"/>
      <c r="D33" s="107"/>
      <c r="E33" s="107"/>
      <c r="F33" s="108"/>
      <c r="G33" s="48" t="s">
        <v>23</v>
      </c>
      <c r="H33" s="49"/>
      <c r="I33" s="50"/>
      <c r="J33" s="50"/>
      <c r="K33" s="50"/>
      <c r="L33" s="50"/>
      <c r="M33" s="51"/>
      <c r="N33" s="51"/>
      <c r="O33" s="52"/>
      <c r="P33" s="53"/>
      <c r="Q33" s="54" t="s">
        <v>16</v>
      </c>
    </row>
    <row r="34" spans="1:17" customFormat="1" ht="57" customHeight="1" x14ac:dyDescent="0.5">
      <c r="A34" s="102"/>
      <c r="B34" s="109"/>
      <c r="C34" s="110"/>
      <c r="D34" s="110"/>
      <c r="E34" s="110"/>
      <c r="F34" s="111"/>
      <c r="G34" s="55" t="s">
        <v>37</v>
      </c>
      <c r="H34" s="56"/>
      <c r="I34" s="57"/>
      <c r="J34" s="57"/>
      <c r="K34" s="57"/>
      <c r="L34" s="57"/>
      <c r="M34" s="58"/>
      <c r="N34" s="58"/>
      <c r="O34" s="57"/>
      <c r="P34" s="59"/>
      <c r="Q34" s="60" t="s">
        <v>24</v>
      </c>
    </row>
    <row r="35" spans="1:17" customFormat="1" ht="57" customHeight="1" x14ac:dyDescent="0.3">
      <c r="A35" s="99" t="s">
        <v>25</v>
      </c>
      <c r="B35" s="91" t="s">
        <v>26</v>
      </c>
      <c r="C35" s="92"/>
      <c r="D35" s="92"/>
      <c r="E35" s="92"/>
      <c r="F35" s="93"/>
      <c r="G35" s="61" t="s">
        <v>27</v>
      </c>
      <c r="H35" s="62"/>
      <c r="I35" s="62"/>
      <c r="J35" s="62"/>
      <c r="K35" s="62"/>
      <c r="L35" s="62"/>
      <c r="M35" s="62"/>
      <c r="N35" s="62"/>
      <c r="O35" s="62"/>
      <c r="P35" s="97" t="s">
        <v>28</v>
      </c>
      <c r="Q35" s="98"/>
    </row>
    <row r="36" spans="1:17" customFormat="1" ht="54.75" customHeight="1" x14ac:dyDescent="0.3">
      <c r="A36" s="100"/>
      <c r="B36" s="94"/>
      <c r="C36" s="95"/>
      <c r="D36" s="95"/>
      <c r="E36" s="95"/>
      <c r="F36" s="96"/>
      <c r="G36" s="55" t="s">
        <v>29</v>
      </c>
      <c r="H36" s="63"/>
      <c r="I36" s="63"/>
      <c r="J36" s="63"/>
      <c r="K36" s="63"/>
      <c r="L36" s="63"/>
      <c r="M36" s="63"/>
      <c r="N36" s="63"/>
      <c r="O36" s="63"/>
      <c r="P36" s="59"/>
      <c r="Q36" s="60" t="s">
        <v>30</v>
      </c>
    </row>
    <row r="37" spans="1:17" customFormat="1" ht="54.75" customHeight="1" x14ac:dyDescent="0.3">
      <c r="A37" s="64" t="s">
        <v>31</v>
      </c>
    </row>
    <row r="38" spans="1:17" customFormat="1" ht="54.75" customHeight="1" x14ac:dyDescent="0.3">
      <c r="A38" s="64" t="s">
        <v>32</v>
      </c>
    </row>
    <row r="39" spans="1:17" customFormat="1" ht="54.75" customHeight="1" x14ac:dyDescent="0.3">
      <c r="A39" s="36" t="s">
        <v>33</v>
      </c>
    </row>
    <row r="40" spans="1:17" customFormat="1" ht="54.75" customHeight="1" x14ac:dyDescent="0.3">
      <c r="A40" s="36" t="s">
        <v>36</v>
      </c>
    </row>
    <row r="41" spans="1:17" x14ac:dyDescent="0.25">
      <c r="Q41" s="27"/>
    </row>
    <row r="42" spans="1:17" ht="44.25" customHeight="1" x14ac:dyDescent="0.25"/>
  </sheetData>
  <mergeCells count="22">
    <mergeCell ref="K6:L8"/>
    <mergeCell ref="I9:J9"/>
    <mergeCell ref="K9:L9"/>
    <mergeCell ref="I6:J8"/>
    <mergeCell ref="S1:W1"/>
    <mergeCell ref="V3:W3"/>
    <mergeCell ref="I5:J5"/>
    <mergeCell ref="K5:L5"/>
    <mergeCell ref="G5:H5"/>
    <mergeCell ref="G6:H8"/>
    <mergeCell ref="A5:A9"/>
    <mergeCell ref="B5:B9"/>
    <mergeCell ref="C5:F5"/>
    <mergeCell ref="C6:D8"/>
    <mergeCell ref="E6:F8"/>
    <mergeCell ref="B35:F36"/>
    <mergeCell ref="P35:Q35"/>
    <mergeCell ref="A35:A36"/>
    <mergeCell ref="A33:A34"/>
    <mergeCell ref="B32:F32"/>
    <mergeCell ref="G32:Q32"/>
    <mergeCell ref="B33:F34"/>
  </mergeCells>
  <phoneticPr fontId="27"/>
  <pageMargins left="0.9055118110236221" right="0.51181102362204722" top="0.74803149606299213" bottom="0.55118110236220474" header="0.31496062992125984" footer="0.31496062992125984"/>
  <pageSetup paperSize="9" scale="2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LCB</vt:lpstr>
      <vt:lpstr>LCB!Print_Area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2026-03-18T02:15:46Z</cp:lastPrinted>
  <dcterms:created xsi:type="dcterms:W3CDTF">2016-08-19T05:50:55Z</dcterms:created>
  <dcterms:modified xsi:type="dcterms:W3CDTF">2026-05-20T04:52:49Z</dcterms:modified>
</cp:coreProperties>
</file>