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968B2B1-40E4-4A0C-AA0F-564C1CC3E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2" l="1"/>
  <c r="A20" i="2"/>
  <c r="A18" i="2"/>
  <c r="A16" i="2"/>
  <c r="B22" i="2"/>
  <c r="C22" i="2"/>
  <c r="D22" i="2" s="1"/>
  <c r="E22" i="2"/>
  <c r="F22" i="2"/>
  <c r="G22" i="2"/>
  <c r="H22" i="2"/>
  <c r="I22" i="2"/>
  <c r="J22" i="2"/>
  <c r="K22" i="2"/>
  <c r="L22" i="2"/>
  <c r="B23" i="2"/>
  <c r="C23" i="2"/>
  <c r="D23" i="2" s="1"/>
  <c r="E23" i="2"/>
  <c r="F23" i="2"/>
  <c r="G23" i="2"/>
  <c r="H23" i="2"/>
  <c r="I23" i="2"/>
  <c r="J23" i="2"/>
  <c r="K23" i="2"/>
  <c r="L23" i="2"/>
  <c r="AE17" i="2"/>
  <c r="AE18" i="2"/>
  <c r="AE19" i="2"/>
  <c r="AE20" i="2"/>
  <c r="AE21" i="2"/>
  <c r="AE22" i="2"/>
  <c r="AE23" i="2"/>
  <c r="B16" i="2"/>
  <c r="C16" i="2"/>
  <c r="D16" i="2"/>
  <c r="E16" i="2"/>
  <c r="F16" i="2"/>
  <c r="G16" i="2"/>
  <c r="H16" i="2" s="1"/>
  <c r="I16" i="2"/>
  <c r="J16" i="2"/>
  <c r="K16" i="2"/>
  <c r="L16" i="2"/>
  <c r="B17" i="2"/>
  <c r="C17" i="2"/>
  <c r="D17" i="2"/>
  <c r="E17" i="2"/>
  <c r="F17" i="2" s="1"/>
  <c r="G17" i="2"/>
  <c r="H17" i="2" s="1"/>
  <c r="I17" i="2"/>
  <c r="J17" i="2" s="1"/>
  <c r="K17" i="2"/>
  <c r="L17" i="2" s="1"/>
  <c r="B18" i="2"/>
  <c r="C18" i="2"/>
  <c r="D18" i="2" s="1"/>
  <c r="E18" i="2"/>
  <c r="F18" i="2"/>
  <c r="G18" i="2"/>
  <c r="H18" i="2"/>
  <c r="I18" i="2"/>
  <c r="J18" i="2"/>
  <c r="K18" i="2"/>
  <c r="L18" i="2"/>
  <c r="B19" i="2"/>
  <c r="C19" i="2"/>
  <c r="D19" i="2"/>
  <c r="E19" i="2"/>
  <c r="F19" i="2"/>
  <c r="G19" i="2"/>
  <c r="H19" i="2" s="1"/>
  <c r="I19" i="2"/>
  <c r="J19" i="2" s="1"/>
  <c r="K19" i="2"/>
  <c r="L19" i="2" s="1"/>
  <c r="B20" i="2"/>
  <c r="C20" i="2"/>
  <c r="D20" i="2"/>
  <c r="E20" i="2"/>
  <c r="F20" i="2" s="1"/>
  <c r="G20" i="2"/>
  <c r="H20" i="2"/>
  <c r="I20" i="2"/>
  <c r="J20" i="2"/>
  <c r="K20" i="2"/>
  <c r="L20" i="2"/>
  <c r="B21" i="2"/>
  <c r="C21" i="2"/>
  <c r="D21" i="2" s="1"/>
  <c r="E21" i="2"/>
  <c r="F21" i="2"/>
  <c r="G21" i="2"/>
  <c r="H21" i="2"/>
  <c r="I21" i="2"/>
  <c r="J21" i="2" s="1"/>
  <c r="K21" i="2"/>
  <c r="L21" i="2" s="1"/>
  <c r="A14" i="2"/>
  <c r="A12" i="2"/>
  <c r="A10" i="2"/>
  <c r="K15" i="2"/>
  <c r="L15" i="2" s="1"/>
  <c r="I15" i="2"/>
  <c r="J15" i="2" s="1"/>
  <c r="G15" i="2"/>
  <c r="H15" i="2" s="1"/>
  <c r="F15" i="2"/>
  <c r="E15" i="2"/>
  <c r="C15" i="2"/>
  <c r="D15" i="2" s="1"/>
  <c r="B15" i="2"/>
  <c r="L14" i="2"/>
  <c r="K14" i="2"/>
  <c r="I14" i="2"/>
  <c r="J14" i="2" s="1"/>
  <c r="G14" i="2"/>
  <c r="H14" i="2" s="1"/>
  <c r="E14" i="2"/>
  <c r="F14" i="2" s="1"/>
  <c r="C14" i="2"/>
  <c r="D14" i="2" s="1"/>
  <c r="B14" i="2"/>
  <c r="L13" i="2"/>
  <c r="K13" i="2"/>
  <c r="I13" i="2"/>
  <c r="J13" i="2" s="1"/>
  <c r="G13" i="2"/>
  <c r="H13" i="2" s="1"/>
  <c r="F13" i="2"/>
  <c r="E13" i="2"/>
  <c r="C13" i="2"/>
  <c r="D13" i="2" s="1"/>
  <c r="B13" i="2"/>
  <c r="K12" i="2"/>
  <c r="L12" i="2" s="1"/>
  <c r="I12" i="2"/>
  <c r="J12" i="2" s="1"/>
  <c r="G12" i="2"/>
  <c r="H12" i="2" s="1"/>
  <c r="F12" i="2"/>
  <c r="E12" i="2"/>
  <c r="C12" i="2"/>
  <c r="D12" i="2" s="1"/>
  <c r="B12" i="2"/>
  <c r="L11" i="2"/>
  <c r="K11" i="2"/>
  <c r="I11" i="2"/>
  <c r="J11" i="2" s="1"/>
  <c r="G11" i="2"/>
  <c r="H11" i="2" s="1"/>
  <c r="E11" i="2"/>
  <c r="F11" i="2" s="1"/>
  <c r="C11" i="2"/>
  <c r="D11" i="2" s="1"/>
  <c r="B11" i="2"/>
  <c r="L10" i="2"/>
  <c r="K10" i="2"/>
  <c r="I10" i="2"/>
  <c r="J10" i="2" s="1"/>
  <c r="G10" i="2"/>
  <c r="H10" i="2" s="1"/>
  <c r="F10" i="2"/>
  <c r="E10" i="2"/>
  <c r="C10" i="2"/>
  <c r="D10" i="2" s="1"/>
  <c r="B10" i="2"/>
  <c r="A23" i="2" l="1"/>
  <c r="A21" i="2"/>
  <c r="A19" i="2"/>
  <c r="A17" i="2"/>
  <c r="AE16" i="2"/>
  <c r="AE15" i="2"/>
  <c r="A15" i="2" s="1"/>
  <c r="AE14" i="2"/>
  <c r="AE13" i="2"/>
  <c r="A13" i="2" s="1"/>
  <c r="AE12" i="2"/>
  <c r="AE11" i="2"/>
  <c r="A11" i="2" s="1"/>
  <c r="AE10" i="2"/>
</calcChain>
</file>

<file path=xl/sharedStrings.xml><?xml version="1.0" encoding="utf-8"?>
<sst xmlns="http://schemas.openxmlformats.org/spreadsheetml/2006/main" count="101" uniqueCount="54">
  <si>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</si>
  <si>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</si>
  <si>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</si>
  <si>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</si>
  <si>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</si>
  <si>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</si>
  <si>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</si>
  <si>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</si>
  <si>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</si>
  <si>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</si>
  <si>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</si>
  <si>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</si>
  <si>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</si>
  <si>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</si>
  <si>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</si>
  <si>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</si>
  <si>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</si>
  <si>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</si>
  <si>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</si>
  <si>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</si>
  <si>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</si>
  <si>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</si>
  <si>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</si>
  <si>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</si>
  <si>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</si>
  <si>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</si>
  <si>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</si>
  <si>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</si>
  <si>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</si>
  <si>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</si>
  <si>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</si>
  <si>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YM IMMENSE</t>
  </si>
  <si>
    <t>HORAI BRIDGE</t>
  </si>
  <si>
    <t>245S</t>
  </si>
  <si>
    <t>224S</t>
  </si>
  <si>
    <t>2611S</t>
  </si>
  <si>
    <t>274S</t>
  </si>
  <si>
    <t>旧</t>
    <rPh sb="0" eb="1">
      <t>キュウ</t>
    </rPh>
    <phoneticPr fontId="47"/>
  </si>
  <si>
    <t>最終</t>
    <rPh sb="0" eb="2">
      <t>サイシュウ</t>
    </rPh>
    <phoneticPr fontId="47"/>
  </si>
  <si>
    <t>日</t>
  </si>
  <si>
    <t>YML</t>
  </si>
  <si>
    <t>YM IMPROVEMENT</t>
  </si>
  <si>
    <t>407S</t>
  </si>
  <si>
    <t>246S</t>
  </si>
  <si>
    <t>275S</t>
  </si>
  <si>
    <t>225S</t>
  </si>
  <si>
    <t>YM INCEPTION</t>
    <phoneticPr fontId="41"/>
  </si>
  <si>
    <t>TS KOBE</t>
  </si>
  <si>
    <t>2609S</t>
  </si>
  <si>
    <t>金</t>
  </si>
  <si>
    <t>TSL</t>
  </si>
  <si>
    <t>TS HAKATA</t>
  </si>
  <si>
    <t>2610S</t>
  </si>
  <si>
    <t>2612S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</si>
</sst>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9" fillId="0" borderId="0">
      <alignment vertical="center"/>
    </xf>
  </cellStyleXfs>
  <cellXfs count="152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0" fontId="16" fillId="3" borderId="21" xfId="1" applyNumberFormat="1" applyFont="1" applyFill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0" fontId="25" fillId="0" borderId="4" xfId="1" applyFont="1" applyFill="1" applyBorder="1" applyAlignment="1">
      <alignment horizontal="right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15" xfId="27" applyFont="1" applyBorder="1" applyAlignment="1">
      <alignment horizontal="left" vertical="center"/>
    </xf>
    <xf numFmtId="0" fontId="7" fillId="4" borderId="40" xfId="42" applyFont="1" applyFill="1" applyBorder="1" applyAlignment="1">
      <alignment horizontal="center" vertical="center"/>
    </xf>
    <xf numFmtId="0" fontId="7" fillId="0" borderId="40" xfId="42" applyFont="1" applyBorder="1" applyAlignment="1">
      <alignment horizontal="left" vertical="center"/>
    </xf>
    <xf numFmtId="0" fontId="7" fillId="0" borderId="40" xfId="43" applyFont="1" applyBorder="1" applyAlignment="1">
      <alignment horizontal="left" vertical="center"/>
    </xf>
    <xf numFmtId="0" fontId="7" fillId="0" borderId="40" xfId="42" applyFont="1" applyBorder="1" applyAlignment="1">
      <alignment horizontal="center" vertical="center"/>
    </xf>
    <xf numFmtId="0" fontId="7" fillId="4" borderId="15" xfId="44" applyFont="1" applyFill="1" applyBorder="1" applyAlignment="1">
      <alignment horizontal="left" vertical="center"/>
    </xf>
    <xf numFmtId="0" fontId="48" fillId="0" borderId="15" xfId="44" applyFont="1" applyBorder="1" applyAlignment="1">
      <alignment horizontal="left" vertical="center"/>
    </xf>
    <xf numFmtId="0" fontId="7" fillId="0" borderId="40" xfId="27" applyFont="1" applyBorder="1" applyAlignment="1">
      <alignment horizontal="left" vertical="center" wrapText="1"/>
    </xf>
    <xf numFmtId="0" fontId="7" fillId="0" borderId="40" xfId="45" applyFont="1" applyBorder="1" applyAlignment="1">
      <alignment horizontal="center" vertical="center"/>
    </xf>
    <xf numFmtId="0" fontId="7" fillId="4" borderId="15" xfId="27" applyFont="1" applyFill="1" applyBorder="1" applyAlignment="1">
      <alignment horizontal="left" vertical="center" wrapText="1"/>
    </xf>
    <xf numFmtId="0" fontId="7" fillId="4" borderId="40" xfId="45" applyFont="1" applyFill="1" applyBorder="1" applyAlignment="1">
      <alignment horizontal="center" vertical="center"/>
    </xf>
    <xf numFmtId="0" fontId="21" fillId="0" borderId="41" xfId="1" applyFont="1" applyBorder="1" applyAlignment="1" applyProtection="1">
      <alignment horizontal="left" vertical="center"/>
      <protection locked="0"/>
    </xf>
    <xf numFmtId="176" fontId="21" fillId="0" borderId="42" xfId="1" applyNumberFormat="1" applyFont="1" applyBorder="1" applyAlignment="1" applyProtection="1">
      <alignment horizontal="center" vertical="center"/>
      <protection locked="0"/>
    </xf>
    <xf numFmtId="176" fontId="19" fillId="0" borderId="42" xfId="1" applyNumberFormat="1" applyFont="1" applyBorder="1" applyAlignment="1" applyProtection="1">
      <alignment horizontal="center" vertical="center"/>
      <protection locked="0"/>
    </xf>
    <xf numFmtId="49" fontId="19" fillId="0" borderId="42" xfId="1" applyNumberFormat="1" applyFont="1" applyBorder="1" applyAlignment="1" applyProtection="1">
      <alignment horizontal="center" vertical="center"/>
      <protection locked="0"/>
    </xf>
    <xf numFmtId="176" fontId="21" fillId="0" borderId="42" xfId="2" applyNumberFormat="1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176" fontId="21" fillId="0" borderId="42" xfId="1" applyNumberFormat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16" xfId="1" applyFont="1" applyBorder="1" applyAlignment="1" applyProtection="1">
      <alignment horizontal="left" vertical="center"/>
      <protection locked="0"/>
    </xf>
    <xf numFmtId="176" fontId="21" fillId="0" borderId="15" xfId="1" applyNumberFormat="1" applyFont="1" applyBorder="1" applyAlignment="1" applyProtection="1">
      <alignment horizontal="center" vertical="center"/>
      <protection locked="0"/>
    </xf>
    <xf numFmtId="176" fontId="19" fillId="0" borderId="15" xfId="1" applyNumberFormat="1" applyFont="1" applyBorder="1" applyAlignment="1" applyProtection="1">
      <alignment horizontal="center" vertical="center"/>
      <protection locked="0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176" fontId="21" fillId="0" borderId="15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18" xfId="1" applyFont="1" applyBorder="1" applyAlignment="1" applyProtection="1">
      <alignment horizontal="left" vertical="center"/>
      <protection locked="0"/>
    </xf>
    <xf numFmtId="176" fontId="19" fillId="0" borderId="19" xfId="1" applyNumberFormat="1" applyFont="1" applyBorder="1" applyAlignment="1" applyProtection="1">
      <alignment horizontal="center" vertical="center"/>
      <protection locked="0"/>
    </xf>
    <xf numFmtId="176" fontId="21" fillId="0" borderId="19" xfId="1" applyNumberFormat="1" applyFont="1" applyBorder="1" applyAlignment="1">
      <alignment horizontal="center" vertical="center"/>
    </xf>
    <xf numFmtId="176" fontId="21" fillId="0" borderId="19" xfId="1" applyNumberFormat="1" applyFont="1" applyBorder="1" applyAlignment="1" applyProtection="1">
      <alignment horizontal="center" vertical="center"/>
      <protection locked="0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176" fontId="21" fillId="0" borderId="19" xfId="2" applyNumberFormat="1" applyFont="1" applyBorder="1" applyAlignment="1">
      <alignment horizontal="center" vertical="center"/>
    </xf>
    <xf numFmtId="49" fontId="19" fillId="0" borderId="19" xfId="1" applyNumberFormat="1" applyFont="1" applyBorder="1" applyAlignment="1" applyProtection="1">
      <alignment horizontal="center" vertical="center"/>
      <protection locked="0"/>
    </xf>
    <xf numFmtId="0" fontId="7" fillId="0" borderId="15" xfId="27" applyFont="1" applyBorder="1" applyAlignment="1">
      <alignment horizontal="left" vertical="center" wrapText="1"/>
    </xf>
    <xf numFmtId="0" fontId="7" fillId="4" borderId="15" xfId="27" applyFont="1" applyFill="1" applyBorder="1" applyAlignment="1">
      <alignment horizontal="left" vertical="center" wrapText="1"/>
    </xf>
    <xf numFmtId="0" fontId="7" fillId="0" borderId="40" xfId="27" applyFont="1" applyBorder="1" applyAlignment="1">
      <alignment horizontal="center" vertical="center"/>
    </xf>
    <xf numFmtId="176" fontId="7" fillId="0" borderId="40" xfId="27" applyNumberFormat="1" applyFont="1" applyBorder="1" applyAlignment="1">
      <alignment horizontal="center" vertical="center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 wrapText="1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</cellXfs>
  <cellStyles count="46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 3" xfId="42" xr:uid="{21B2D1AB-F87F-4C73-9781-B0968FA00E6E}"/>
    <cellStyle name="標準 2 3 3" xfId="43" xr:uid="{8DD2B11C-D46A-42AC-BC7C-5DF579FE5C99}"/>
    <cellStyle name="標準 27 2" xfId="35" xr:uid="{4136295F-D821-4D01-B55B-1F56E40C1B24}"/>
    <cellStyle name="標準 29" xfId="44" xr:uid="{99FE0B42-0921-4BC2-AD33-B2A5022929AF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 6" xfId="45" xr:uid="{3BB15FB2-C028-4F08-A77F-CD7BA83C4D2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23</xdr:row>
      <xdr:rowOff>118630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47047</xdr:colOff>
      <xdr:row>0</xdr:row>
      <xdr:rowOff>1222764</xdr:rowOff>
    </xdr:from>
    <xdr:to>
      <xdr:col>17</xdr:col>
      <xdr:colOff>1569460</xdr:colOff>
      <xdr:row>4</xdr:row>
      <xdr:rowOff>19482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35797" y="1222764"/>
          <a:ext cx="1522413" cy="2106656"/>
        </a:xfrm>
        <a:prstGeom prst="rect">
          <a:avLst/>
        </a:prstGeom>
      </xdr:spPr>
    </xdr:pic>
    <xdr:clientData/>
  </xdr:twoCellAnchor>
  <xdr:oneCellAnchor>
    <xdr:from>
      <xdr:col>12</xdr:col>
      <xdr:colOff>1025092</xdr:colOff>
      <xdr:row>5</xdr:row>
      <xdr:rowOff>300180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22342" y="4086368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716541</xdr:colOff>
      <xdr:row>13</xdr:row>
      <xdr:rowOff>214311</xdr:rowOff>
    </xdr:from>
    <xdr:to>
      <xdr:col>15</xdr:col>
      <xdr:colOff>357187</xdr:colOff>
      <xdr:row>19</xdr:row>
      <xdr:rowOff>59475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813791" y="7334249"/>
          <a:ext cx="5284209" cy="3274164"/>
          <a:chOff x="28047786" y="399112"/>
          <a:chExt cx="9301722" cy="692548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378063" y="2335763"/>
            <a:ext cx="7106910" cy="49888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5"/>
  <sheetViews>
    <sheetView tabSelected="1" view="pageBreakPreview" zoomScale="40" zoomScaleNormal="40" zoomScaleSheetLayoutView="40" zoomScalePageLayoutView="40" workbookViewId="0">
      <selection activeCell="A16" sqref="A16:L23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hidden="1" customWidth="1"/>
    <col min="20" max="27" width="9.25" hidden="1" customWidth="1"/>
    <col min="28" max="28" width="8.125" hidden="1" customWidth="1"/>
    <col min="29" max="29" width="15.875" hidden="1" customWidth="1"/>
    <col min="30" max="31" width="0" hidden="1" customWidth="1"/>
  </cols>
  <sheetData>
    <row r="1" spans="1:32" s="4" customFormat="1" ht="105" customHeight="1">
      <c r="A1" s="50" t="s">
        <v>0</v>
      </c>
      <c r="B1" s="1"/>
      <c r="C1" s="1"/>
      <c r="D1" s="1"/>
      <c r="E1" s="1"/>
      <c r="F1" s="1"/>
      <c r="G1" s="1"/>
      <c r="H1" s="1"/>
      <c r="I1" s="1"/>
      <c r="J1" s="1"/>
      <c r="K1" s="73" t="s">
        <v>1</v>
      </c>
      <c r="L1" s="73"/>
      <c r="M1" s="73"/>
      <c r="N1" s="73"/>
      <c r="O1" s="73"/>
      <c r="P1" s="73"/>
      <c r="Q1" s="2"/>
      <c r="R1" s="2"/>
      <c r="S1" s="3"/>
    </row>
    <row r="2" spans="1:32" s="5" customFormat="1" ht="30" customHeight="1"/>
    <row r="3" spans="1:32" s="5" customFormat="1" ht="51" customHeight="1">
      <c r="N3" s="40" t="s">
        <v>15</v>
      </c>
      <c r="O3" s="42">
        <v>46150</v>
      </c>
      <c r="P3" s="43" t="s">
        <v>17</v>
      </c>
    </row>
    <row r="4" spans="1:32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32" s="11" customFormat="1" ht="37.5" customHeight="1">
      <c r="A5" s="84" t="s">
        <v>3</v>
      </c>
      <c r="B5" s="86" t="s">
        <v>4</v>
      </c>
      <c r="C5" s="74" t="s">
        <v>5</v>
      </c>
      <c r="D5" s="76"/>
      <c r="E5" s="76"/>
      <c r="F5" s="77"/>
      <c r="G5" s="76" t="s">
        <v>18</v>
      </c>
      <c r="H5" s="77"/>
      <c r="I5" s="76" t="s">
        <v>19</v>
      </c>
      <c r="J5" s="77"/>
      <c r="K5" s="74" t="s">
        <v>6</v>
      </c>
      <c r="L5" s="75"/>
      <c r="M5" s="10"/>
      <c r="O5" s="41"/>
    </row>
    <row r="6" spans="1:32" s="11" customFormat="1" ht="37.5" customHeight="1">
      <c r="A6" s="85"/>
      <c r="B6" s="87"/>
      <c r="C6" s="88" t="s">
        <v>7</v>
      </c>
      <c r="D6" s="89"/>
      <c r="E6" s="78" t="s">
        <v>8</v>
      </c>
      <c r="F6" s="79"/>
      <c r="G6" s="78" t="s">
        <v>8</v>
      </c>
      <c r="H6" s="79"/>
      <c r="I6" s="78" t="s">
        <v>8</v>
      </c>
      <c r="J6" s="79"/>
      <c r="K6" s="64" t="s">
        <v>9</v>
      </c>
      <c r="L6" s="65"/>
      <c r="M6" s="12"/>
    </row>
    <row r="7" spans="1:32" s="11" customFormat="1" ht="7.5" customHeight="1">
      <c r="A7" s="85"/>
      <c r="B7" s="87"/>
      <c r="C7" s="90"/>
      <c r="D7" s="91"/>
      <c r="E7" s="80"/>
      <c r="F7" s="81"/>
      <c r="G7" s="80"/>
      <c r="H7" s="81"/>
      <c r="I7" s="80"/>
      <c r="J7" s="81"/>
      <c r="K7" s="66"/>
      <c r="L7" s="67"/>
      <c r="M7" s="12"/>
    </row>
    <row r="8" spans="1:32" s="11" customFormat="1" ht="37.5" hidden="1" customHeight="1">
      <c r="A8" s="85"/>
      <c r="B8" s="87"/>
      <c r="C8" s="92"/>
      <c r="D8" s="93"/>
      <c r="E8" s="82"/>
      <c r="F8" s="83"/>
      <c r="G8" s="82"/>
      <c r="H8" s="83"/>
      <c r="I8" s="82"/>
      <c r="J8" s="83"/>
      <c r="K8" s="68"/>
      <c r="L8" s="69"/>
      <c r="M8" s="12"/>
    </row>
    <row r="9" spans="1:32" s="11" customFormat="1" ht="37.5" customHeight="1">
      <c r="A9" s="85"/>
      <c r="B9" s="87"/>
      <c r="C9" s="44"/>
      <c r="D9" s="44"/>
      <c r="E9" s="44"/>
      <c r="F9" s="44"/>
      <c r="G9" s="44"/>
      <c r="H9" s="44"/>
      <c r="I9" s="70" t="s">
        <v>10</v>
      </c>
      <c r="J9" s="71"/>
      <c r="K9" s="70" t="s">
        <v>29</v>
      </c>
      <c r="L9" s="72"/>
      <c r="M9" s="13"/>
      <c r="S9" s="94"/>
      <c r="T9" s="94"/>
      <c r="U9" s="94"/>
      <c r="V9" s="94"/>
      <c r="W9" s="94"/>
      <c r="X9" s="94"/>
      <c r="Y9" s="94"/>
      <c r="Z9" s="94"/>
      <c r="AA9" s="94"/>
      <c r="AB9" s="94"/>
      <c r="AC9" s="94" t="s">
        <v>37</v>
      </c>
      <c r="AD9" s="94"/>
      <c r="AE9" s="94" t="s">
        <v>38</v>
      </c>
      <c r="AF9" s="94"/>
    </row>
    <row r="10" spans="1:32" s="11" customFormat="1" ht="45" customHeight="1">
      <c r="A10" s="106" t="str">
        <f>IF(AND(D10="水",F10="水"),AE10,"★"&amp;AE10)</f>
        <v>※TS KOBE</v>
      </c>
      <c r="B10" s="107" t="str">
        <f>T10</f>
        <v>2609S</v>
      </c>
      <c r="C10" s="108">
        <f>U10</f>
        <v>46155</v>
      </c>
      <c r="D10" s="109" t="str">
        <f>TEXT(C10,"aaa")</f>
        <v>水</v>
      </c>
      <c r="E10" s="108">
        <f>V10</f>
        <v>46155</v>
      </c>
      <c r="F10" s="109" t="str">
        <f>TEXT(E10,"aaa")</f>
        <v>水</v>
      </c>
      <c r="G10" s="108">
        <f>W10</f>
        <v>46157</v>
      </c>
      <c r="H10" s="109" t="str">
        <f>TEXT(G10,"aaa")</f>
        <v>金</v>
      </c>
      <c r="I10" s="110">
        <f>X10</f>
        <v>46157</v>
      </c>
      <c r="J10" s="111" t="str">
        <f>TEXT(I10,"aaa")</f>
        <v>金</v>
      </c>
      <c r="K10" s="112">
        <f>Z10</f>
        <v>46161</v>
      </c>
      <c r="L10" s="113" t="str">
        <f>TEXT(K10,"aaa")</f>
        <v>火</v>
      </c>
      <c r="M10" s="14"/>
      <c r="S10" s="131" t="s">
        <v>47</v>
      </c>
      <c r="T10" s="127" t="s">
        <v>48</v>
      </c>
      <c r="U10" s="128">
        <v>46155</v>
      </c>
      <c r="V10" s="128">
        <v>46155</v>
      </c>
      <c r="W10" s="128">
        <v>46157</v>
      </c>
      <c r="X10" s="128">
        <v>46157</v>
      </c>
      <c r="Y10" s="127" t="s">
        <v>49</v>
      </c>
      <c r="Z10" s="128">
        <v>46161</v>
      </c>
      <c r="AA10" s="127" t="s">
        <v>50</v>
      </c>
      <c r="AB10" s="96"/>
      <c r="AC10" s="95" t="s">
        <v>46</v>
      </c>
      <c r="AD10" s="97"/>
      <c r="AE10" s="98" t="str">
        <f>IF(S10=AC10,S10,"※"&amp;S10)</f>
        <v>※TS KOBE</v>
      </c>
      <c r="AF10" s="94"/>
    </row>
    <row r="11" spans="1:32" s="11" customFormat="1" ht="45" customHeight="1">
      <c r="A11" s="114" t="str">
        <f t="shared" ref="A11:A15" si="0">IF(AND(D11="木",F11="木"),AE11,"★"&amp;AE11)</f>
        <v>YM INCEPTION</v>
      </c>
      <c r="B11" s="115" t="str">
        <f t="shared" ref="B11:C15" si="1">T11</f>
        <v>245S</v>
      </c>
      <c r="C11" s="116">
        <f t="shared" si="1"/>
        <v>46156</v>
      </c>
      <c r="D11" s="117" t="str">
        <f>TEXT(C11,"aaa")</f>
        <v>木</v>
      </c>
      <c r="E11" s="116">
        <f t="shared" ref="E11:E15" si="2">V11</f>
        <v>46156</v>
      </c>
      <c r="F11" s="117" t="str">
        <f>TEXT(E11,"aaa")</f>
        <v>木</v>
      </c>
      <c r="G11" s="116">
        <f t="shared" ref="G11:G15" si="3">W11</f>
        <v>46159</v>
      </c>
      <c r="H11" s="117" t="str">
        <f>TEXT(G11,"aaa")</f>
        <v>日</v>
      </c>
      <c r="I11" s="118">
        <f t="shared" ref="I11:I15" si="4">X11</f>
        <v>46159</v>
      </c>
      <c r="J11" s="119" t="str">
        <f>TEXT(I11,"aaa")</f>
        <v>日</v>
      </c>
      <c r="K11" s="120">
        <f t="shared" ref="K11:K15" si="5">Z11</f>
        <v>46162</v>
      </c>
      <c r="L11" s="121" t="str">
        <f>TEXT(K11,"aaa")</f>
        <v>水</v>
      </c>
      <c r="M11" s="14"/>
      <c r="S11" s="132" t="s">
        <v>30</v>
      </c>
      <c r="T11" s="129" t="s">
        <v>33</v>
      </c>
      <c r="U11" s="130">
        <v>46156</v>
      </c>
      <c r="V11" s="130">
        <v>46156</v>
      </c>
      <c r="W11" s="130">
        <v>46159</v>
      </c>
      <c r="X11" s="130">
        <v>46159</v>
      </c>
      <c r="Y11" s="129" t="s">
        <v>39</v>
      </c>
      <c r="Z11" s="130">
        <v>46162</v>
      </c>
      <c r="AA11" s="129" t="s">
        <v>40</v>
      </c>
      <c r="AB11" s="99"/>
      <c r="AC11" s="133" t="s">
        <v>30</v>
      </c>
      <c r="AD11" s="100"/>
      <c r="AE11" s="98" t="str">
        <f t="shared" ref="AE11:AE23" si="6">IF(S11=AC11,S11,"※"&amp;S11)</f>
        <v>YM INCEPTION</v>
      </c>
      <c r="AF11" s="94"/>
    </row>
    <row r="12" spans="1:32" s="11" customFormat="1" ht="45" customHeight="1">
      <c r="A12" s="114" t="str">
        <f>IF(AND(D12="水",F12="水"),AE12,"★"&amp;AE12)</f>
        <v>※TS HAKATA</v>
      </c>
      <c r="B12" s="115" t="str">
        <f t="shared" si="1"/>
        <v>2609S</v>
      </c>
      <c r="C12" s="116">
        <f t="shared" si="1"/>
        <v>46162</v>
      </c>
      <c r="D12" s="117" t="str">
        <f t="shared" ref="D12:D15" si="7">TEXT(C12,"aaa")</f>
        <v>水</v>
      </c>
      <c r="E12" s="116">
        <f t="shared" si="2"/>
        <v>46162</v>
      </c>
      <c r="F12" s="117" t="str">
        <f t="shared" ref="F12:F15" si="8">TEXT(E12,"aaa")</f>
        <v>水</v>
      </c>
      <c r="G12" s="116">
        <f t="shared" si="3"/>
        <v>46164</v>
      </c>
      <c r="H12" s="117" t="str">
        <f t="shared" ref="H12:H15" si="9">TEXT(G12,"aaa")</f>
        <v>金</v>
      </c>
      <c r="I12" s="118">
        <f t="shared" si="4"/>
        <v>46164</v>
      </c>
      <c r="J12" s="119" t="str">
        <f t="shared" ref="J12:J15" si="10">TEXT(I12,"aaa")</f>
        <v>金</v>
      </c>
      <c r="K12" s="120">
        <f t="shared" si="5"/>
        <v>46168</v>
      </c>
      <c r="L12" s="121" t="str">
        <f t="shared" ref="L12:L15" si="11">TEXT(K12,"aaa")</f>
        <v>火</v>
      </c>
      <c r="M12" s="14"/>
      <c r="S12" s="131" t="s">
        <v>51</v>
      </c>
      <c r="T12" s="127" t="s">
        <v>48</v>
      </c>
      <c r="U12" s="128">
        <v>46162</v>
      </c>
      <c r="V12" s="128">
        <v>46162</v>
      </c>
      <c r="W12" s="128">
        <v>46164</v>
      </c>
      <c r="X12" s="128">
        <v>46164</v>
      </c>
      <c r="Y12" s="127" t="s">
        <v>49</v>
      </c>
      <c r="Z12" s="128">
        <v>46168</v>
      </c>
      <c r="AA12" s="127" t="s">
        <v>50</v>
      </c>
      <c r="AB12" s="96"/>
      <c r="AC12" s="95"/>
      <c r="AD12" s="101"/>
      <c r="AE12" s="98" t="str">
        <f t="shared" si="6"/>
        <v>※TS HAKATA</v>
      </c>
      <c r="AF12" s="94"/>
    </row>
    <row r="13" spans="1:32" s="11" customFormat="1" ht="45" customHeight="1">
      <c r="A13" s="114" t="str">
        <f t="shared" si="0"/>
        <v>※YM IMPROVEMENT</v>
      </c>
      <c r="B13" s="115" t="str">
        <f t="shared" si="1"/>
        <v>274S</v>
      </c>
      <c r="C13" s="116">
        <f t="shared" si="1"/>
        <v>46163</v>
      </c>
      <c r="D13" s="117" t="str">
        <f t="shared" si="7"/>
        <v>木</v>
      </c>
      <c r="E13" s="116">
        <f t="shared" si="2"/>
        <v>46163</v>
      </c>
      <c r="F13" s="117" t="str">
        <f t="shared" si="8"/>
        <v>木</v>
      </c>
      <c r="G13" s="116">
        <f t="shared" si="3"/>
        <v>46166</v>
      </c>
      <c r="H13" s="117" t="str">
        <f t="shared" si="9"/>
        <v>日</v>
      </c>
      <c r="I13" s="118">
        <f t="shared" si="4"/>
        <v>46166</v>
      </c>
      <c r="J13" s="119" t="str">
        <f t="shared" si="10"/>
        <v>日</v>
      </c>
      <c r="K13" s="120">
        <f t="shared" si="5"/>
        <v>46169</v>
      </c>
      <c r="L13" s="121" t="str">
        <f t="shared" si="11"/>
        <v>水</v>
      </c>
      <c r="M13" s="14"/>
      <c r="S13" s="132" t="s">
        <v>41</v>
      </c>
      <c r="T13" s="129" t="s">
        <v>36</v>
      </c>
      <c r="U13" s="130">
        <v>46163</v>
      </c>
      <c r="V13" s="130">
        <v>46163</v>
      </c>
      <c r="W13" s="130">
        <v>46166</v>
      </c>
      <c r="X13" s="130">
        <v>46166</v>
      </c>
      <c r="Y13" s="129" t="s">
        <v>39</v>
      </c>
      <c r="Z13" s="130">
        <v>46169</v>
      </c>
      <c r="AA13" s="129" t="s">
        <v>40</v>
      </c>
      <c r="AB13" s="103"/>
      <c r="AC13" s="102"/>
      <c r="AD13" s="101"/>
      <c r="AE13" s="98" t="str">
        <f t="shared" si="6"/>
        <v>※YM IMPROVEMENT</v>
      </c>
      <c r="AF13" s="94"/>
    </row>
    <row r="14" spans="1:32" s="11" customFormat="1" ht="45" customHeight="1">
      <c r="A14" s="114" t="str">
        <f>IF(AND(D14="水",F14="水"),AE14,"★"&amp;AE14)</f>
        <v>※TS KOBE</v>
      </c>
      <c r="B14" s="115" t="str">
        <f t="shared" si="1"/>
        <v>2610S</v>
      </c>
      <c r="C14" s="116">
        <f t="shared" si="1"/>
        <v>46169</v>
      </c>
      <c r="D14" s="117" t="str">
        <f t="shared" si="7"/>
        <v>水</v>
      </c>
      <c r="E14" s="116">
        <f t="shared" si="2"/>
        <v>46169</v>
      </c>
      <c r="F14" s="117" t="str">
        <f t="shared" si="8"/>
        <v>水</v>
      </c>
      <c r="G14" s="116">
        <f t="shared" si="3"/>
        <v>46171</v>
      </c>
      <c r="H14" s="117" t="str">
        <f t="shared" si="9"/>
        <v>金</v>
      </c>
      <c r="I14" s="118">
        <f t="shared" si="4"/>
        <v>46171</v>
      </c>
      <c r="J14" s="119" t="str">
        <f t="shared" si="10"/>
        <v>金</v>
      </c>
      <c r="K14" s="120">
        <f t="shared" si="5"/>
        <v>46175</v>
      </c>
      <c r="L14" s="121" t="str">
        <f t="shared" si="11"/>
        <v>火</v>
      </c>
      <c r="M14" s="14"/>
      <c r="S14" s="131" t="s">
        <v>47</v>
      </c>
      <c r="T14" s="127" t="s">
        <v>52</v>
      </c>
      <c r="U14" s="128">
        <v>46169</v>
      </c>
      <c r="V14" s="128">
        <v>46169</v>
      </c>
      <c r="W14" s="128">
        <v>46171</v>
      </c>
      <c r="X14" s="128">
        <v>46171</v>
      </c>
      <c r="Y14" s="127" t="s">
        <v>49</v>
      </c>
      <c r="Z14" s="128">
        <v>46175</v>
      </c>
      <c r="AA14" s="127" t="s">
        <v>50</v>
      </c>
      <c r="AB14" s="105"/>
      <c r="AC14" s="104"/>
      <c r="AD14" s="101"/>
      <c r="AE14" s="98" t="str">
        <f t="shared" si="6"/>
        <v>※TS KOBE</v>
      </c>
      <c r="AF14" s="94"/>
    </row>
    <row r="15" spans="1:32" s="11" customFormat="1" ht="45" customHeight="1">
      <c r="A15" s="114" t="str">
        <f t="shared" si="0"/>
        <v>HORAI BRIDGE</v>
      </c>
      <c r="B15" s="115" t="str">
        <f t="shared" si="1"/>
        <v>224S</v>
      </c>
      <c r="C15" s="116">
        <f t="shared" si="1"/>
        <v>46170</v>
      </c>
      <c r="D15" s="117" t="str">
        <f t="shared" si="7"/>
        <v>木</v>
      </c>
      <c r="E15" s="116">
        <f t="shared" si="2"/>
        <v>46170</v>
      </c>
      <c r="F15" s="117" t="str">
        <f t="shared" si="8"/>
        <v>木</v>
      </c>
      <c r="G15" s="116">
        <f t="shared" si="3"/>
        <v>46173</v>
      </c>
      <c r="H15" s="117" t="str">
        <f t="shared" si="9"/>
        <v>日</v>
      </c>
      <c r="I15" s="118">
        <f t="shared" si="4"/>
        <v>46173</v>
      </c>
      <c r="J15" s="119" t="str">
        <f t="shared" si="10"/>
        <v>日</v>
      </c>
      <c r="K15" s="120">
        <f t="shared" si="5"/>
        <v>46176</v>
      </c>
      <c r="L15" s="121" t="str">
        <f t="shared" si="11"/>
        <v>水</v>
      </c>
      <c r="M15" s="14"/>
      <c r="S15" s="132" t="s">
        <v>32</v>
      </c>
      <c r="T15" s="129" t="s">
        <v>34</v>
      </c>
      <c r="U15" s="130">
        <v>46170</v>
      </c>
      <c r="V15" s="130">
        <v>46170</v>
      </c>
      <c r="W15" s="130">
        <v>46173</v>
      </c>
      <c r="X15" s="130">
        <v>46173</v>
      </c>
      <c r="Y15" s="129" t="s">
        <v>39</v>
      </c>
      <c r="Z15" s="130">
        <v>46176</v>
      </c>
      <c r="AA15" s="129" t="s">
        <v>40</v>
      </c>
      <c r="AB15" s="103"/>
      <c r="AC15" s="133" t="s">
        <v>32</v>
      </c>
      <c r="AD15" s="101"/>
      <c r="AE15" s="98" t="str">
        <f t="shared" si="6"/>
        <v>HORAI BRIDGE</v>
      </c>
      <c r="AF15" s="94"/>
    </row>
    <row r="16" spans="1:32" s="11" customFormat="1" ht="45" customHeight="1">
      <c r="A16" s="114" t="str">
        <f>IF(AND(D16="水",F16="水"),AE16,"★"&amp;AE16)</f>
        <v>TS HAKATA</v>
      </c>
      <c r="B16" s="115" t="str">
        <f t="shared" ref="B16:B21" si="12">T16</f>
        <v>2610S</v>
      </c>
      <c r="C16" s="116">
        <f t="shared" ref="C16:C21" si="13">U16</f>
        <v>46176</v>
      </c>
      <c r="D16" s="117" t="str">
        <f t="shared" ref="D16:D21" si="14">TEXT(C16,"aaa")</f>
        <v>水</v>
      </c>
      <c r="E16" s="116">
        <f t="shared" ref="E16:E21" si="15">V16</f>
        <v>46176</v>
      </c>
      <c r="F16" s="117" t="str">
        <f t="shared" ref="F16:F21" si="16">TEXT(E16,"aaa")</f>
        <v>水</v>
      </c>
      <c r="G16" s="116">
        <f t="shared" ref="G16:G21" si="17">W16</f>
        <v>46178</v>
      </c>
      <c r="H16" s="117" t="str">
        <f t="shared" ref="H16:H21" si="18">TEXT(G16,"aaa")</f>
        <v>金</v>
      </c>
      <c r="I16" s="118">
        <f t="shared" ref="I16:I21" si="19">X16</f>
        <v>46178</v>
      </c>
      <c r="J16" s="119" t="str">
        <f t="shared" ref="J16:J21" si="20">TEXT(I16,"aaa")</f>
        <v>金</v>
      </c>
      <c r="K16" s="120">
        <f t="shared" ref="K16:K21" si="21">Z16</f>
        <v>46182</v>
      </c>
      <c r="L16" s="121" t="str">
        <f t="shared" ref="L16:L21" si="22">TEXT(K16,"aaa")</f>
        <v>火</v>
      </c>
      <c r="M16" s="14"/>
      <c r="S16" s="145" t="s">
        <v>51</v>
      </c>
      <c r="T16" s="139" t="s">
        <v>52</v>
      </c>
      <c r="U16" s="140">
        <v>46176</v>
      </c>
      <c r="V16" s="140">
        <v>46176</v>
      </c>
      <c r="W16" s="140">
        <v>46178</v>
      </c>
      <c r="X16" s="140">
        <v>46178</v>
      </c>
      <c r="Y16" s="139" t="s">
        <v>49</v>
      </c>
      <c r="Z16" s="140">
        <v>46182</v>
      </c>
      <c r="AA16" s="139" t="s">
        <v>50</v>
      </c>
      <c r="AB16" s="105"/>
      <c r="AC16" s="148" t="s">
        <v>51</v>
      </c>
      <c r="AD16" s="101"/>
      <c r="AE16" s="98" t="str">
        <f t="shared" si="6"/>
        <v>TS HAKATA</v>
      </c>
      <c r="AF16" s="94"/>
    </row>
    <row r="17" spans="1:259" s="11" customFormat="1" ht="45" customHeight="1">
      <c r="A17" s="114" t="str">
        <f t="shared" ref="A16:A21" si="23">IF(AND(D17="木",F17="木"),AE17,"★"&amp;AE17)</f>
        <v>YM IMMENSE</v>
      </c>
      <c r="B17" s="115" t="str">
        <f t="shared" si="12"/>
        <v>407S</v>
      </c>
      <c r="C17" s="116">
        <f t="shared" si="13"/>
        <v>46177</v>
      </c>
      <c r="D17" s="117" t="str">
        <f t="shared" si="14"/>
        <v>木</v>
      </c>
      <c r="E17" s="116">
        <f t="shared" si="15"/>
        <v>46177</v>
      </c>
      <c r="F17" s="117" t="str">
        <f t="shared" si="16"/>
        <v>木</v>
      </c>
      <c r="G17" s="116">
        <f t="shared" si="17"/>
        <v>46180</v>
      </c>
      <c r="H17" s="117" t="str">
        <f t="shared" si="18"/>
        <v>日</v>
      </c>
      <c r="I17" s="118">
        <f t="shared" si="19"/>
        <v>46180</v>
      </c>
      <c r="J17" s="119" t="str">
        <f t="shared" si="20"/>
        <v>日</v>
      </c>
      <c r="K17" s="120">
        <f t="shared" si="21"/>
        <v>46183</v>
      </c>
      <c r="L17" s="121" t="str">
        <f t="shared" si="22"/>
        <v>水</v>
      </c>
      <c r="M17" s="14"/>
      <c r="S17" s="138" t="s">
        <v>31</v>
      </c>
      <c r="T17" s="143" t="s">
        <v>42</v>
      </c>
      <c r="U17" s="144">
        <v>46177</v>
      </c>
      <c r="V17" s="144">
        <v>46177</v>
      </c>
      <c r="W17" s="144">
        <v>46180</v>
      </c>
      <c r="X17" s="144">
        <v>46180</v>
      </c>
      <c r="Y17" s="143" t="s">
        <v>39</v>
      </c>
      <c r="Z17" s="144">
        <v>46183</v>
      </c>
      <c r="AA17" s="143" t="s">
        <v>40</v>
      </c>
      <c r="AC17" s="138" t="s">
        <v>31</v>
      </c>
      <c r="AE17" s="98" t="str">
        <f t="shared" si="6"/>
        <v>YM IMMENSE</v>
      </c>
    </row>
    <row r="18" spans="1:259" s="11" customFormat="1" ht="45" customHeight="1">
      <c r="A18" s="114" t="str">
        <f>IF(AND(D18="水",F18="水"),AE18,"★"&amp;AE18)</f>
        <v>TS KOBE</v>
      </c>
      <c r="B18" s="115" t="str">
        <f t="shared" si="12"/>
        <v>2611S</v>
      </c>
      <c r="C18" s="116">
        <f t="shared" si="13"/>
        <v>46183</v>
      </c>
      <c r="D18" s="117" t="str">
        <f t="shared" si="14"/>
        <v>水</v>
      </c>
      <c r="E18" s="116">
        <f t="shared" si="15"/>
        <v>46183</v>
      </c>
      <c r="F18" s="117" t="str">
        <f t="shared" si="16"/>
        <v>水</v>
      </c>
      <c r="G18" s="116">
        <f t="shared" si="17"/>
        <v>46185</v>
      </c>
      <c r="H18" s="117" t="str">
        <f t="shared" si="18"/>
        <v>金</v>
      </c>
      <c r="I18" s="118">
        <f t="shared" si="19"/>
        <v>46185</v>
      </c>
      <c r="J18" s="119" t="str">
        <f t="shared" si="20"/>
        <v>金</v>
      </c>
      <c r="K18" s="120">
        <f t="shared" si="21"/>
        <v>46189</v>
      </c>
      <c r="L18" s="121" t="str">
        <f t="shared" si="22"/>
        <v>火</v>
      </c>
      <c r="M18" s="14"/>
      <c r="S18" s="137" t="s">
        <v>47</v>
      </c>
      <c r="T18" s="141" t="s">
        <v>35</v>
      </c>
      <c r="U18" s="142">
        <v>46183</v>
      </c>
      <c r="V18" s="142">
        <v>46183</v>
      </c>
      <c r="W18" s="142">
        <v>46185</v>
      </c>
      <c r="X18" s="142">
        <v>46185</v>
      </c>
      <c r="Y18" s="141" t="s">
        <v>49</v>
      </c>
      <c r="Z18" s="142">
        <v>46189</v>
      </c>
      <c r="AA18" s="141" t="s">
        <v>50</v>
      </c>
      <c r="AC18" s="149" t="s">
        <v>47</v>
      </c>
      <c r="AE18" s="98" t="str">
        <f t="shared" si="6"/>
        <v>TS KOBE</v>
      </c>
    </row>
    <row r="19" spans="1:259" s="11" customFormat="1" ht="45" customHeight="1">
      <c r="A19" s="114" t="str">
        <f t="shared" si="23"/>
        <v>YM INCEPTION</v>
      </c>
      <c r="B19" s="115" t="str">
        <f t="shared" si="12"/>
        <v>246S</v>
      </c>
      <c r="C19" s="116">
        <f t="shared" si="13"/>
        <v>46184</v>
      </c>
      <c r="D19" s="117" t="str">
        <f t="shared" si="14"/>
        <v>木</v>
      </c>
      <c r="E19" s="116">
        <f t="shared" si="15"/>
        <v>46184</v>
      </c>
      <c r="F19" s="117" t="str">
        <f t="shared" si="16"/>
        <v>木</v>
      </c>
      <c r="G19" s="116">
        <f t="shared" si="17"/>
        <v>46187</v>
      </c>
      <c r="H19" s="117" t="str">
        <f t="shared" si="18"/>
        <v>日</v>
      </c>
      <c r="I19" s="118">
        <f t="shared" si="19"/>
        <v>46187</v>
      </c>
      <c r="J19" s="119" t="str">
        <f t="shared" si="20"/>
        <v>日</v>
      </c>
      <c r="K19" s="120">
        <f t="shared" si="21"/>
        <v>46190</v>
      </c>
      <c r="L19" s="121" t="str">
        <f t="shared" si="22"/>
        <v>水</v>
      </c>
      <c r="M19" s="14"/>
      <c r="S19" s="138" t="s">
        <v>30</v>
      </c>
      <c r="T19" s="143" t="s">
        <v>43</v>
      </c>
      <c r="U19" s="144">
        <v>46184</v>
      </c>
      <c r="V19" s="144">
        <v>46184</v>
      </c>
      <c r="W19" s="144">
        <v>46187</v>
      </c>
      <c r="X19" s="144">
        <v>46187</v>
      </c>
      <c r="Y19" s="143" t="s">
        <v>39</v>
      </c>
      <c r="Z19" s="144">
        <v>46190</v>
      </c>
      <c r="AA19" s="143" t="s">
        <v>40</v>
      </c>
      <c r="AC19" s="138" t="s">
        <v>30</v>
      </c>
      <c r="AE19" s="98" t="str">
        <f t="shared" si="6"/>
        <v>YM INCEPTION</v>
      </c>
    </row>
    <row r="20" spans="1:259" s="11" customFormat="1" ht="45" customHeight="1">
      <c r="A20" s="114" t="str">
        <f>IF(AND(D20="水",F20="水"),AE20,"★"&amp;AE20)</f>
        <v>TS HAKATA</v>
      </c>
      <c r="B20" s="115" t="str">
        <f t="shared" si="12"/>
        <v>2611S</v>
      </c>
      <c r="C20" s="116">
        <f t="shared" si="13"/>
        <v>46190</v>
      </c>
      <c r="D20" s="117" t="str">
        <f t="shared" si="14"/>
        <v>水</v>
      </c>
      <c r="E20" s="116">
        <f t="shared" si="15"/>
        <v>46190</v>
      </c>
      <c r="F20" s="117" t="str">
        <f t="shared" si="16"/>
        <v>水</v>
      </c>
      <c r="G20" s="116">
        <f t="shared" si="17"/>
        <v>46192</v>
      </c>
      <c r="H20" s="117" t="str">
        <f t="shared" si="18"/>
        <v>金</v>
      </c>
      <c r="I20" s="118">
        <f t="shared" si="19"/>
        <v>46192</v>
      </c>
      <c r="J20" s="119" t="str">
        <f t="shared" si="20"/>
        <v>金</v>
      </c>
      <c r="K20" s="120">
        <f t="shared" si="21"/>
        <v>46196</v>
      </c>
      <c r="L20" s="121" t="str">
        <f t="shared" si="22"/>
        <v>火</v>
      </c>
      <c r="M20" s="14"/>
      <c r="S20" s="146" t="s">
        <v>51</v>
      </c>
      <c r="T20" s="141" t="s">
        <v>35</v>
      </c>
      <c r="U20" s="142">
        <v>46190</v>
      </c>
      <c r="V20" s="142">
        <v>46190</v>
      </c>
      <c r="W20" s="142">
        <v>46192</v>
      </c>
      <c r="X20" s="142">
        <v>46192</v>
      </c>
      <c r="Y20" s="141" t="s">
        <v>49</v>
      </c>
      <c r="Z20" s="142">
        <v>46196</v>
      </c>
      <c r="AA20" s="141" t="s">
        <v>50</v>
      </c>
      <c r="AC20" s="150" t="s">
        <v>51</v>
      </c>
      <c r="AE20" s="98" t="str">
        <f t="shared" si="6"/>
        <v>TS HAKATA</v>
      </c>
    </row>
    <row r="21" spans="1:259" s="11" customFormat="1" ht="45" customHeight="1">
      <c r="A21" s="114" t="str">
        <f t="shared" si="23"/>
        <v>YM IMPROVEMENT</v>
      </c>
      <c r="B21" s="115" t="str">
        <f t="shared" si="12"/>
        <v>275S</v>
      </c>
      <c r="C21" s="116">
        <f t="shared" si="13"/>
        <v>46191</v>
      </c>
      <c r="D21" s="117" t="str">
        <f t="shared" si="14"/>
        <v>木</v>
      </c>
      <c r="E21" s="116">
        <f t="shared" si="15"/>
        <v>46191</v>
      </c>
      <c r="F21" s="117" t="str">
        <f t="shared" si="16"/>
        <v>木</v>
      </c>
      <c r="G21" s="116">
        <f t="shared" si="17"/>
        <v>46194</v>
      </c>
      <c r="H21" s="117" t="str">
        <f t="shared" si="18"/>
        <v>日</v>
      </c>
      <c r="I21" s="118">
        <f t="shared" si="19"/>
        <v>46194</v>
      </c>
      <c r="J21" s="119" t="str">
        <f t="shared" si="20"/>
        <v>日</v>
      </c>
      <c r="K21" s="120">
        <f t="shared" si="21"/>
        <v>46197</v>
      </c>
      <c r="L21" s="121" t="str">
        <f t="shared" si="22"/>
        <v>水</v>
      </c>
      <c r="M21" s="14"/>
      <c r="S21" s="147" t="s">
        <v>41</v>
      </c>
      <c r="T21" s="143" t="s">
        <v>44</v>
      </c>
      <c r="U21" s="144">
        <v>46191</v>
      </c>
      <c r="V21" s="144">
        <v>46191</v>
      </c>
      <c r="W21" s="144">
        <v>46194</v>
      </c>
      <c r="X21" s="144">
        <v>46194</v>
      </c>
      <c r="Y21" s="143" t="s">
        <v>39</v>
      </c>
      <c r="Z21" s="144">
        <v>46197</v>
      </c>
      <c r="AA21" s="143" t="s">
        <v>40</v>
      </c>
      <c r="AC21" s="151" t="s">
        <v>41</v>
      </c>
      <c r="AE21" s="98" t="str">
        <f t="shared" si="6"/>
        <v>YM IMPROVEMENT</v>
      </c>
    </row>
    <row r="22" spans="1:259" s="11" customFormat="1" ht="45" customHeight="1">
      <c r="A22" s="114" t="str">
        <f>IF(AND(D22="水",F22="水"),AE22,"★"&amp;AE22)</f>
        <v>TS KOBE</v>
      </c>
      <c r="B22" s="115" t="str">
        <f t="shared" ref="B22:B23" si="24">T22</f>
        <v>2612S</v>
      </c>
      <c r="C22" s="116">
        <f t="shared" ref="C22:C23" si="25">U22</f>
        <v>46197</v>
      </c>
      <c r="D22" s="117" t="str">
        <f t="shared" ref="D22:D23" si="26">TEXT(C22,"aaa")</f>
        <v>水</v>
      </c>
      <c r="E22" s="116">
        <f t="shared" ref="E22:E23" si="27">V22</f>
        <v>46197</v>
      </c>
      <c r="F22" s="117" t="str">
        <f t="shared" ref="F22:F23" si="28">TEXT(E22,"aaa")</f>
        <v>水</v>
      </c>
      <c r="G22" s="116">
        <f t="shared" ref="G22:G23" si="29">W22</f>
        <v>46199</v>
      </c>
      <c r="H22" s="117" t="str">
        <f t="shared" ref="H22:H23" si="30">TEXT(G22,"aaa")</f>
        <v>金</v>
      </c>
      <c r="I22" s="118">
        <f t="shared" ref="I22:I23" si="31">X22</f>
        <v>46199</v>
      </c>
      <c r="J22" s="119" t="str">
        <f t="shared" ref="J22:J23" si="32">TEXT(I22,"aaa")</f>
        <v>金</v>
      </c>
      <c r="K22" s="120">
        <f t="shared" ref="K22:K23" si="33">Z22</f>
        <v>46203</v>
      </c>
      <c r="L22" s="121" t="str">
        <f t="shared" ref="L22:L23" si="34">TEXT(K22,"aaa")</f>
        <v>火</v>
      </c>
      <c r="M22" s="14"/>
      <c r="S22" s="146" t="s">
        <v>47</v>
      </c>
      <c r="T22" s="141" t="s">
        <v>53</v>
      </c>
      <c r="U22" s="142">
        <v>46197</v>
      </c>
      <c r="V22" s="142">
        <v>46197</v>
      </c>
      <c r="W22" s="142">
        <v>46199</v>
      </c>
      <c r="X22" s="142">
        <v>46199</v>
      </c>
      <c r="Y22" s="141" t="s">
        <v>49</v>
      </c>
      <c r="Z22" s="142">
        <v>46203</v>
      </c>
      <c r="AA22" s="141" t="s">
        <v>50</v>
      </c>
      <c r="AC22" s="150" t="s">
        <v>47</v>
      </c>
      <c r="AE22" s="98" t="str">
        <f t="shared" si="6"/>
        <v>TS KOBE</v>
      </c>
    </row>
    <row r="23" spans="1:259" s="11" customFormat="1" ht="45" customHeight="1">
      <c r="A23" s="123" t="str">
        <f t="shared" ref="A22:A23" si="35">IF(AND(D23="木",F23="木"),AE23,"★"&amp;AE23)</f>
        <v>HORAI BRIDGE</v>
      </c>
      <c r="B23" s="126" t="str">
        <f t="shared" si="24"/>
        <v>225S</v>
      </c>
      <c r="C23" s="124">
        <f t="shared" si="25"/>
        <v>46198</v>
      </c>
      <c r="D23" s="136" t="str">
        <f t="shared" si="26"/>
        <v>木</v>
      </c>
      <c r="E23" s="124">
        <f t="shared" si="27"/>
        <v>46198</v>
      </c>
      <c r="F23" s="136" t="str">
        <f t="shared" si="28"/>
        <v>木</v>
      </c>
      <c r="G23" s="124">
        <f t="shared" si="29"/>
        <v>46201</v>
      </c>
      <c r="H23" s="136" t="str">
        <f t="shared" si="30"/>
        <v>日</v>
      </c>
      <c r="I23" s="135">
        <f t="shared" si="31"/>
        <v>46201</v>
      </c>
      <c r="J23" s="134" t="str">
        <f t="shared" si="32"/>
        <v>日</v>
      </c>
      <c r="K23" s="125">
        <f t="shared" si="33"/>
        <v>46204</v>
      </c>
      <c r="L23" s="122" t="str">
        <f t="shared" si="34"/>
        <v>水</v>
      </c>
      <c r="M23" s="14"/>
      <c r="S23" s="147" t="s">
        <v>32</v>
      </c>
      <c r="T23" s="143" t="s">
        <v>45</v>
      </c>
      <c r="U23" s="144">
        <v>46198</v>
      </c>
      <c r="V23" s="144">
        <v>46198</v>
      </c>
      <c r="W23" s="144">
        <v>46201</v>
      </c>
      <c r="X23" s="144">
        <v>46201</v>
      </c>
      <c r="Y23" s="143" t="s">
        <v>39</v>
      </c>
      <c r="Z23" s="144">
        <v>46204</v>
      </c>
      <c r="AA23" s="143" t="s">
        <v>40</v>
      </c>
      <c r="AC23" s="151" t="s">
        <v>32</v>
      </c>
      <c r="AE23" s="98" t="str">
        <f t="shared" si="6"/>
        <v>HORAI BRIDGE</v>
      </c>
    </row>
    <row r="24" spans="1:259" s="11" customFormat="1" ht="45" customHeight="1">
      <c r="M24" s="14"/>
    </row>
    <row r="25" spans="1:259" s="11" customFormat="1" ht="45" customHeight="1">
      <c r="M25" s="15"/>
    </row>
    <row r="26" spans="1:259" s="11" customFormat="1" ht="37.5" customHeight="1">
      <c r="M26" s="29"/>
    </row>
    <row r="27" spans="1:259" s="11" customFormat="1" ht="45" customHeight="1">
      <c r="M27" s="25"/>
    </row>
    <row r="28" spans="1:259" s="35" customFormat="1" ht="45" customHeight="1">
      <c r="M28" s="29"/>
      <c r="N28" s="36"/>
      <c r="O28" s="37"/>
      <c r="P28" s="36"/>
      <c r="Q28" s="36"/>
      <c r="R28" s="38"/>
      <c r="S28" s="38"/>
      <c r="V28" s="39"/>
      <c r="W28" s="39"/>
      <c r="X28" s="39"/>
      <c r="Y28" s="3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 spans="1:259" s="11" customFormat="1" ht="56.25" customHeight="1" thickBot="1">
      <c r="A29" s="45" t="s">
        <v>11</v>
      </c>
      <c r="B29" s="52" t="s">
        <v>12</v>
      </c>
      <c r="C29" s="53"/>
      <c r="D29" s="53"/>
      <c r="E29" s="53"/>
      <c r="F29" s="53"/>
      <c r="G29" s="54"/>
      <c r="H29" s="52" t="s">
        <v>20</v>
      </c>
      <c r="I29" s="53" t="s">
        <v>16</v>
      </c>
      <c r="J29" s="53"/>
      <c r="K29" s="53"/>
      <c r="L29" s="53"/>
      <c r="M29" s="53"/>
      <c r="N29" s="53"/>
      <c r="O29" s="53"/>
      <c r="P29" s="54"/>
      <c r="S29" s="46"/>
    </row>
    <row r="30" spans="1:259" s="11" customFormat="1" ht="56.25" customHeight="1" thickTop="1">
      <c r="A30" s="61" t="s">
        <v>13</v>
      </c>
      <c r="B30" s="55" t="s">
        <v>28</v>
      </c>
      <c r="C30" s="56"/>
      <c r="D30" s="56"/>
      <c r="E30" s="56"/>
      <c r="F30" s="56"/>
      <c r="G30" s="57"/>
      <c r="H30" s="16" t="s">
        <v>25</v>
      </c>
      <c r="I30" s="17"/>
      <c r="J30" s="18"/>
      <c r="K30" s="19"/>
      <c r="L30" s="20"/>
      <c r="M30" s="18"/>
      <c r="N30" s="17"/>
      <c r="O30" s="18"/>
      <c r="P30" s="21" t="s">
        <v>27</v>
      </c>
      <c r="S30" s="46"/>
    </row>
    <row r="31" spans="1:259" s="11" customFormat="1" ht="56.25" customHeight="1">
      <c r="A31" s="62"/>
      <c r="B31" s="58"/>
      <c r="C31" s="59"/>
      <c r="D31" s="59"/>
      <c r="E31" s="59"/>
      <c r="F31" s="59"/>
      <c r="G31" s="60"/>
      <c r="H31" s="22" t="s">
        <v>26</v>
      </c>
      <c r="I31" s="17"/>
      <c r="J31" s="17"/>
      <c r="K31" s="23"/>
      <c r="L31" s="24"/>
      <c r="M31" s="17"/>
      <c r="N31" s="17"/>
      <c r="O31" s="31"/>
      <c r="P31" s="34"/>
      <c r="S31" s="46"/>
    </row>
    <row r="32" spans="1:259" s="11" customFormat="1" ht="56.25" customHeight="1">
      <c r="A32" s="63" t="s">
        <v>14</v>
      </c>
      <c r="B32" s="55" t="s">
        <v>21</v>
      </c>
      <c r="C32" s="56"/>
      <c r="D32" s="56"/>
      <c r="E32" s="56"/>
      <c r="F32" s="56"/>
      <c r="G32" s="57"/>
      <c r="H32" s="47" t="s">
        <v>22</v>
      </c>
      <c r="I32" s="48"/>
      <c r="J32" s="26"/>
      <c r="K32" s="27"/>
      <c r="L32" s="28"/>
      <c r="M32" s="26"/>
      <c r="N32" s="26"/>
      <c r="O32" s="17"/>
      <c r="P32" s="51" t="s">
        <v>24</v>
      </c>
      <c r="S32" s="46"/>
    </row>
    <row r="33" spans="1:19" s="11" customFormat="1" ht="60.75" customHeight="1">
      <c r="A33" s="62"/>
      <c r="B33" s="58"/>
      <c r="C33" s="59"/>
      <c r="D33" s="59"/>
      <c r="E33" s="59"/>
      <c r="F33" s="59"/>
      <c r="G33" s="60"/>
      <c r="H33" s="49" t="s">
        <v>23</v>
      </c>
      <c r="I33" s="30"/>
      <c r="J33" s="31"/>
      <c r="K33" s="32"/>
      <c r="L33" s="33"/>
      <c r="M33" s="33"/>
      <c r="N33" s="31"/>
      <c r="O33" s="31"/>
      <c r="P33" s="34"/>
      <c r="S33" s="46"/>
    </row>
    <row r="34" spans="1:19" ht="45" customHeight="1"/>
    <row r="35" spans="1:19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9:G29"/>
    <mergeCell ref="H29:P29"/>
    <mergeCell ref="B30:G31"/>
    <mergeCell ref="A30:A31"/>
    <mergeCell ref="A32:A33"/>
    <mergeCell ref="B32:G33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2026-05-08T06:54:35Z</cp:lastPrinted>
  <dcterms:created xsi:type="dcterms:W3CDTF">2016-08-19T05:41:36Z</dcterms:created>
  <dcterms:modified xsi:type="dcterms:W3CDTF">2026-05-08T06:59:28Z</dcterms:modified>
</cp:coreProperties>
</file>