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673F359B-266C-4B51-9701-B9B32C22AA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基隆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基隆!$A$1:$R$34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21" i="2" l="1"/>
  <c r="K21" i="2"/>
  <c r="L21" i="2" s="1"/>
  <c r="I21" i="2"/>
  <c r="J21" i="2" s="1"/>
  <c r="H21" i="2"/>
  <c r="G21" i="2"/>
  <c r="F21" i="2"/>
  <c r="E21" i="2"/>
  <c r="C21" i="2"/>
  <c r="D21" i="2" s="1"/>
  <c r="A21" i="2" s="1"/>
  <c r="B21" i="2"/>
  <c r="AE20" i="2"/>
  <c r="K20" i="2"/>
  <c r="L20" i="2" s="1"/>
  <c r="I20" i="2"/>
  <c r="J20" i="2" s="1"/>
  <c r="G20" i="2"/>
  <c r="H20" i="2" s="1"/>
  <c r="E20" i="2"/>
  <c r="F20" i="2" s="1"/>
  <c r="D20" i="2"/>
  <c r="C20" i="2"/>
  <c r="B20" i="2"/>
  <c r="AE19" i="2"/>
  <c r="K19" i="2"/>
  <c r="L19" i="2" s="1"/>
  <c r="I19" i="2"/>
  <c r="J19" i="2" s="1"/>
  <c r="G19" i="2"/>
  <c r="H19" i="2" s="1"/>
  <c r="E19" i="2"/>
  <c r="F19" i="2" s="1"/>
  <c r="C19" i="2"/>
  <c r="D19" i="2" s="1"/>
  <c r="B19" i="2"/>
  <c r="AE18" i="2"/>
  <c r="K18" i="2"/>
  <c r="L18" i="2" s="1"/>
  <c r="I18" i="2"/>
  <c r="J18" i="2" s="1"/>
  <c r="G18" i="2"/>
  <c r="H18" i="2" s="1"/>
  <c r="F18" i="2"/>
  <c r="E18" i="2"/>
  <c r="D18" i="2"/>
  <c r="C18" i="2"/>
  <c r="B18" i="2"/>
  <c r="AE17" i="2"/>
  <c r="L17" i="2"/>
  <c r="K17" i="2"/>
  <c r="J17" i="2"/>
  <c r="I17" i="2"/>
  <c r="G17" i="2"/>
  <c r="H17" i="2" s="1"/>
  <c r="E17" i="2"/>
  <c r="F17" i="2" s="1"/>
  <c r="C17" i="2"/>
  <c r="D17" i="2" s="1"/>
  <c r="A17" i="2" s="1"/>
  <c r="B17" i="2"/>
  <c r="AE16" i="2"/>
  <c r="K16" i="2"/>
  <c r="L16" i="2" s="1"/>
  <c r="I16" i="2"/>
  <c r="J16" i="2" s="1"/>
  <c r="G16" i="2"/>
  <c r="H16" i="2" s="1"/>
  <c r="E16" i="2"/>
  <c r="F16" i="2" s="1"/>
  <c r="C16" i="2"/>
  <c r="D16" i="2" s="1"/>
  <c r="A16" i="2" s="1"/>
  <c r="B16" i="2"/>
  <c r="AE15" i="2"/>
  <c r="L15" i="2"/>
  <c r="K15" i="2"/>
  <c r="I15" i="2"/>
  <c r="J15" i="2" s="1"/>
  <c r="G15" i="2"/>
  <c r="H15" i="2" s="1"/>
  <c r="E15" i="2"/>
  <c r="F15" i="2" s="1"/>
  <c r="C15" i="2"/>
  <c r="D15" i="2" s="1"/>
  <c r="B15" i="2"/>
  <c r="AE14" i="2"/>
  <c r="K14" i="2"/>
  <c r="L14" i="2" s="1"/>
  <c r="I14" i="2"/>
  <c r="J14" i="2" s="1"/>
  <c r="G14" i="2"/>
  <c r="H14" i="2" s="1"/>
  <c r="E14" i="2"/>
  <c r="F14" i="2" s="1"/>
  <c r="C14" i="2"/>
  <c r="D14" i="2" s="1"/>
  <c r="B14" i="2"/>
  <c r="AE13" i="2"/>
  <c r="K13" i="2"/>
  <c r="L13" i="2" s="1"/>
  <c r="I13" i="2"/>
  <c r="J13" i="2" s="1"/>
  <c r="G13" i="2"/>
  <c r="H13" i="2" s="1"/>
  <c r="E13" i="2"/>
  <c r="F13" i="2" s="1"/>
  <c r="C13" i="2"/>
  <c r="D13" i="2" s="1"/>
  <c r="B13" i="2"/>
  <c r="AE12" i="2"/>
  <c r="K12" i="2"/>
  <c r="L12" i="2" s="1"/>
  <c r="I12" i="2"/>
  <c r="J12" i="2" s="1"/>
  <c r="G12" i="2"/>
  <c r="H12" i="2" s="1"/>
  <c r="E12" i="2"/>
  <c r="F12" i="2" s="1"/>
  <c r="C12" i="2"/>
  <c r="D12" i="2" s="1"/>
  <c r="A12" i="2" s="1"/>
  <c r="B12" i="2"/>
  <c r="AE11" i="2"/>
  <c r="K11" i="2"/>
  <c r="L11" i="2" s="1"/>
  <c r="I11" i="2"/>
  <c r="J11" i="2" s="1"/>
  <c r="G11" i="2"/>
  <c r="H11" i="2" s="1"/>
  <c r="E11" i="2"/>
  <c r="F11" i="2" s="1"/>
  <c r="C11" i="2"/>
  <c r="D11" i="2" s="1"/>
  <c r="B11" i="2"/>
  <c r="AE10" i="2"/>
  <c r="K10" i="2"/>
  <c r="L10" i="2" s="1"/>
  <c r="J10" i="2"/>
  <c r="I10" i="2"/>
  <c r="G10" i="2"/>
  <c r="H10" i="2" s="1"/>
  <c r="E10" i="2"/>
  <c r="F10" i="2" s="1"/>
  <c r="C10" i="2"/>
  <c r="D10" i="2" s="1"/>
  <c r="B10" i="2"/>
  <c r="A14" i="2" l="1"/>
  <c r="A18" i="2"/>
  <c r="A11" i="2"/>
  <c r="A10" i="2"/>
  <c r="A13" i="2"/>
  <c r="A20" i="2"/>
  <c r="A15" i="2"/>
  <c r="A19" i="2"/>
</calcChain>
</file>

<file path=xl/sharedStrings.xml><?xml version="1.0" encoding="utf-8"?>
<sst xmlns="http://schemas.openxmlformats.org/spreadsheetml/2006/main" count="91" uniqueCount="52">
  <si>
    <t>　　　　　　　　　　KEELUNG SCHEDULE - 関西　　</t>
    <phoneticPr fontId="2"/>
  </si>
  <si>
    <t>連絡先：大阪海運
TEL：06-7730-1075/FAX：06-7730-1088</t>
    <rPh sb="0" eb="3">
      <t>レンラクサキ</t>
    </rPh>
    <phoneticPr fontId="2"/>
  </si>
  <si>
    <t>From Osaka / Kobe</t>
    <phoneticPr fontId="2"/>
  </si>
  <si>
    <t>VESSEL</t>
    <phoneticPr fontId="2"/>
  </si>
  <si>
    <t>VOY</t>
  </si>
  <si>
    <t>CFS CUT</t>
  </si>
  <si>
    <t>ETA</t>
    <phoneticPr fontId="2"/>
  </si>
  <si>
    <t>OSA</t>
    <phoneticPr fontId="2"/>
  </si>
  <si>
    <t>KOB</t>
  </si>
  <si>
    <t>KLG</t>
    <phoneticPr fontId="2"/>
  </si>
  <si>
    <t>0 DAYS</t>
  </si>
  <si>
    <t>貨物搬入先</t>
    <rPh sb="0" eb="2">
      <t>カモツ</t>
    </rPh>
    <rPh sb="2" eb="4">
      <t>ハンニュウ</t>
    </rPh>
    <rPh sb="4" eb="5">
      <t>サキ</t>
    </rPh>
    <phoneticPr fontId="22"/>
  </si>
  <si>
    <t>会社名</t>
  </si>
  <si>
    <t>大阪 CFS</t>
    <rPh sb="0" eb="2">
      <t>オオサカ</t>
    </rPh>
    <phoneticPr fontId="2"/>
  </si>
  <si>
    <t>神戸 CFS</t>
    <rPh sb="0" eb="2">
      <t>コウベ</t>
    </rPh>
    <phoneticPr fontId="2"/>
  </si>
  <si>
    <t>日付：</t>
    <rPh sb="0" eb="2">
      <t>ヒヅケ</t>
    </rPh>
    <phoneticPr fontId="2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</si>
  <si>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2"/>
  </si>
  <si>
    <t>E</t>
    <phoneticPr fontId="41"/>
  </si>
  <si>
    <t>ETA</t>
    <phoneticPr fontId="41"/>
  </si>
  <si>
    <t>ETD</t>
    <phoneticPr fontId="41"/>
  </si>
  <si>
    <t xml:space="preserve"> 住所 / 保税名称</t>
  </si>
  <si>
    <t>㈱辰巳商会ポートアイランド物流センター</t>
    <phoneticPr fontId="12"/>
  </si>
  <si>
    <t>神戸市中央区港島７丁目１３番</t>
    <phoneticPr fontId="2"/>
  </si>
  <si>
    <t>TEL: 078-302-0282     FAX: 078-302-1406</t>
    <phoneticPr fontId="2"/>
  </si>
  <si>
    <t>NACCS：3FRA2</t>
    <phoneticPr fontId="2"/>
  </si>
  <si>
    <t>大阪市住之江区南港東7-1-24</t>
    <rPh sb="0" eb="3">
      <t>オオサカシ</t>
    </rPh>
    <rPh sb="3" eb="7">
      <t>スミノエク</t>
    </rPh>
    <rPh sb="7" eb="10">
      <t>ナンコウヒガシ</t>
    </rPh>
    <phoneticPr fontId="2"/>
  </si>
  <si>
    <t>TEL: 06-6612-3153　　FAX: 06-6612-6256</t>
    <phoneticPr fontId="2"/>
  </si>
  <si>
    <t>NACCS：4IW62</t>
    <phoneticPr fontId="2"/>
  </si>
  <si>
    <t>㈱辰巳商会 南港 コンテナフレートステーション</t>
    <phoneticPr fontId="12"/>
  </si>
  <si>
    <t>3-4 DAYS</t>
    <phoneticPr fontId="2"/>
  </si>
  <si>
    <t>YM INCEPTION</t>
  </si>
  <si>
    <t>YM IMMENSE</t>
  </si>
  <si>
    <t>HORAI BRIDGE</t>
  </si>
  <si>
    <t>224S</t>
  </si>
  <si>
    <t>2611S</t>
  </si>
  <si>
    <t>274S</t>
  </si>
  <si>
    <t>旧</t>
    <rPh sb="0" eb="1">
      <t>キュウ</t>
    </rPh>
    <phoneticPr fontId="47"/>
  </si>
  <si>
    <t>最終</t>
    <rPh sb="0" eb="2">
      <t>サイシュウ</t>
    </rPh>
    <phoneticPr fontId="47"/>
  </si>
  <si>
    <t>日</t>
  </si>
  <si>
    <t>YML</t>
  </si>
  <si>
    <t>YM IMPROVEMENT</t>
  </si>
  <si>
    <t>407S</t>
  </si>
  <si>
    <t>246S</t>
  </si>
  <si>
    <t>275S</t>
  </si>
  <si>
    <t>225S</t>
  </si>
  <si>
    <t>TS KOBE</t>
  </si>
  <si>
    <t>2609S</t>
  </si>
  <si>
    <t>金</t>
  </si>
  <si>
    <t>TSL</t>
  </si>
  <si>
    <t>TS HAKATA</t>
  </si>
  <si>
    <t>2610S</t>
  </si>
  <si>
    <t>2612S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</si>
</sst>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6" formatCode="&quot;¥&quot;#,##0;[Red]&quot;¥&quot;\-#,##0"/>
    <numFmt numFmtId="8" formatCode="&quot;¥&quot;#,##0.00;[Red]&quot;¥&quot;\-#,##0.00"/>
    <numFmt numFmtId="176" formatCode="m/d;@"/>
    <numFmt numFmtId="177" formatCode="\$#,##0\ ;\(\$#,##0\)"/>
    <numFmt numFmtId="178" formatCode="&quot;VND&quot;#,##0_);[Red]\(&quot;VND&quot;#,##0\)"/>
    <numFmt numFmtId="179" formatCode="&quot;¥&quot;#,##0;[Red]&quot;¥&quot;&quot;¥&quot;\-#,##0"/>
    <numFmt numFmtId="180" formatCode="&quot;¥&quot;#,##0.00;[Red]&quot;¥&quot;&quot;¥&quot;&quot;¥&quot;&quot;¥&quot;&quot;¥&quot;&quot;¥&quot;\-#,##0.00"/>
  </numFmts>
  <fonts count="5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b/>
      <sz val="1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24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color theme="1"/>
      <name val="Meiryo UI"/>
      <family val="3"/>
      <charset val="128"/>
    </font>
    <font>
      <sz val="22"/>
      <name val="Meiryo UI"/>
      <family val="3"/>
      <charset val="128"/>
    </font>
    <font>
      <sz val="14"/>
      <name val="Meiryo UI"/>
      <family val="3"/>
      <charset val="128"/>
    </font>
    <font>
      <sz val="12"/>
      <color rgb="FFFF0000"/>
      <name val="Meiryo UI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i/>
      <sz val="22"/>
      <name val="Meiryo UI"/>
      <family val="3"/>
      <charset val="128"/>
    </font>
    <font>
      <sz val="6"/>
      <name val="ＭＳ ゴシック"/>
      <family val="3"/>
      <charset val="128"/>
    </font>
    <font>
      <sz val="18"/>
      <color theme="1"/>
      <name val="Meiryo UI"/>
      <family val="3"/>
      <charset val="128"/>
    </font>
    <font>
      <b/>
      <sz val="48"/>
      <color theme="0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Segoe UI"/>
      <family val="2"/>
      <charset val="128"/>
    </font>
    <font>
      <sz val="11"/>
      <color theme="1"/>
      <name val="Meiryo UI"/>
      <family val="3"/>
      <charset val="128"/>
    </font>
    <font>
      <sz val="11"/>
      <color theme="1"/>
      <name val="Segoe UI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6">
    <xf numFmtId="0" fontId="0" fillId="0" borderId="0">
      <alignment vertical="center"/>
    </xf>
    <xf numFmtId="0" fontId="1" fillId="0" borderId="0"/>
    <xf numFmtId="0" fontId="1" fillId="0" borderId="0"/>
    <xf numFmtId="0" fontId="28" fillId="0" borderId="0">
      <alignment vertical="center"/>
    </xf>
    <xf numFmtId="3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178" fontId="34" fillId="0" borderId="0"/>
    <xf numFmtId="0" fontId="29" fillId="0" borderId="5" applyNumberFormat="0" applyFont="0" applyFill="0" applyAlignment="0" applyProtection="0"/>
    <xf numFmtId="16" fontId="35" fillId="0" borderId="0"/>
    <xf numFmtId="40" fontId="36" fillId="0" borderId="0" applyFont="0" applyFill="0" applyBorder="0" applyAlignment="0" applyProtection="0"/>
    <xf numFmtId="38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0" fontId="29" fillId="0" borderId="0" applyFont="0" applyFill="0" applyBorder="0" applyAlignment="0" applyProtection="0"/>
    <xf numFmtId="0" fontId="37" fillId="0" borderId="0"/>
    <xf numFmtId="179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8" fontId="38" fillId="0" borderId="0" applyFont="0" applyFill="0" applyBorder="0" applyAlignment="0" applyProtection="0"/>
    <xf numFmtId="6" fontId="38" fillId="0" borderId="0" applyFont="0" applyFill="0" applyBorder="0" applyAlignment="0" applyProtection="0"/>
    <xf numFmtId="0" fontId="39" fillId="0" borderId="0"/>
    <xf numFmtId="0" fontId="44" fillId="0" borderId="0"/>
    <xf numFmtId="0" fontId="44" fillId="0" borderId="0"/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6" fillId="0" borderId="0" applyNumberFormat="0" applyFill="0" applyBorder="0" applyProtection="0">
      <alignment vertical="center"/>
    </xf>
    <xf numFmtId="0" fontId="45" fillId="0" borderId="0">
      <alignment vertical="center"/>
    </xf>
    <xf numFmtId="0" fontId="45" fillId="0" borderId="0"/>
    <xf numFmtId="0" fontId="45" fillId="0" borderId="0">
      <alignment vertical="center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>
      <alignment vertical="center"/>
    </xf>
    <xf numFmtId="0" fontId="45" fillId="0" borderId="0"/>
    <xf numFmtId="0" fontId="45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9" fillId="0" borderId="0">
      <alignment vertical="center"/>
    </xf>
  </cellStyleXfs>
  <cellXfs count="164">
    <xf numFmtId="0" fontId="0" fillId="0" borderId="0" xfId="0">
      <alignment vertical="center"/>
    </xf>
    <xf numFmtId="0" fontId="3" fillId="2" borderId="0" xfId="1" applyFont="1" applyFill="1" applyAlignment="1">
      <alignment vertical="center" wrapText="1"/>
    </xf>
    <xf numFmtId="0" fontId="5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Alignment="1"/>
    <xf numFmtId="0" fontId="7" fillId="0" borderId="0" xfId="1" applyFont="1"/>
    <xf numFmtId="0" fontId="9" fillId="0" borderId="0" xfId="1" applyFont="1" applyFill="1" applyAlignment="1">
      <alignment horizontal="left" vertical="center"/>
    </xf>
    <xf numFmtId="0" fontId="10" fillId="0" borderId="0" xfId="1" applyFont="1" applyFill="1" applyAlignment="1">
      <alignment horizontal="center" vertical="center"/>
    </xf>
    <xf numFmtId="0" fontId="8" fillId="0" borderId="0" xfId="1" applyFont="1" applyAlignment="1"/>
    <xf numFmtId="0" fontId="13" fillId="0" borderId="0" xfId="1" applyFont="1" applyFill="1" applyAlignment="1">
      <alignment horizontal="center" vertical="center"/>
    </xf>
    <xf numFmtId="0" fontId="15" fillId="0" borderId="0" xfId="1" applyNumberFormat="1" applyFont="1" applyFill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18" fillId="0" borderId="0" xfId="1" applyFont="1" applyFill="1" applyBorder="1" applyAlignment="1">
      <alignment horizontal="center" vertical="center"/>
    </xf>
    <xf numFmtId="0" fontId="7" fillId="0" borderId="0" xfId="1" applyNumberFormat="1" applyFont="1" applyFill="1" applyBorder="1" applyAlignment="1">
      <alignment horizontal="center" vertical="center"/>
    </xf>
    <xf numFmtId="49" fontId="20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>
      <alignment vertical="center"/>
    </xf>
    <xf numFmtId="49" fontId="24" fillId="0" borderId="5" xfId="1" applyNumberFormat="1" applyFont="1" applyFill="1" applyBorder="1" applyAlignment="1" applyProtection="1">
      <alignment vertical="center"/>
      <protection locked="0"/>
    </xf>
    <xf numFmtId="0" fontId="25" fillId="0" borderId="0" xfId="1" applyFont="1" applyFill="1" applyBorder="1" applyAlignment="1">
      <alignment vertical="center"/>
    </xf>
    <xf numFmtId="0" fontId="25" fillId="0" borderId="5" xfId="1" applyFont="1" applyFill="1" applyBorder="1" applyAlignment="1">
      <alignment vertical="center"/>
    </xf>
    <xf numFmtId="176" fontId="24" fillId="0" borderId="5" xfId="1" quotePrefix="1" applyNumberFormat="1" applyFont="1" applyFill="1" applyBorder="1" applyAlignment="1" applyProtection="1">
      <alignment horizontal="center" vertical="center" wrapText="1"/>
      <protection locked="0"/>
    </xf>
    <xf numFmtId="0" fontId="25" fillId="0" borderId="5" xfId="2" applyFont="1" applyBorder="1" applyAlignment="1">
      <alignment horizontal="center" vertical="center"/>
    </xf>
    <xf numFmtId="0" fontId="25" fillId="0" borderId="6" xfId="1" applyFont="1" applyFill="1" applyBorder="1" applyAlignment="1">
      <alignment horizontal="right" vertical="center"/>
    </xf>
    <xf numFmtId="49" fontId="24" fillId="0" borderId="0" xfId="1" applyNumberFormat="1" applyFont="1" applyFill="1" applyBorder="1" applyAlignment="1" applyProtection="1">
      <alignment vertical="center"/>
      <protection locked="0"/>
    </xf>
    <xf numFmtId="176" fontId="2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2" applyFont="1" applyBorder="1" applyAlignment="1">
      <alignment horizontal="center" vertical="center"/>
    </xf>
    <xf numFmtId="0" fontId="26" fillId="0" borderId="0" xfId="1" applyFont="1" applyFill="1" applyBorder="1" applyAlignment="1">
      <alignment horizontal="right" vertical="center"/>
    </xf>
    <xf numFmtId="0" fontId="25" fillId="0" borderId="10" xfId="1" applyFont="1" applyFill="1" applyBorder="1" applyAlignment="1">
      <alignment vertical="center"/>
    </xf>
    <xf numFmtId="176" fontId="24" fillId="0" borderId="10" xfId="1" quotePrefix="1" applyNumberFormat="1" applyFont="1" applyFill="1" applyBorder="1" applyAlignment="1" applyProtection="1">
      <alignment horizontal="center" vertical="center" wrapText="1"/>
      <protection locked="0"/>
    </xf>
    <xf numFmtId="0" fontId="25" fillId="0" borderId="10" xfId="2" applyFont="1" applyBorder="1" applyAlignment="1">
      <alignment horizontal="center" vertical="center"/>
    </xf>
    <xf numFmtId="0" fontId="26" fillId="0" borderId="0" xfId="1" applyFont="1" applyFill="1" applyBorder="1" applyAlignment="1">
      <alignment vertical="center"/>
    </xf>
    <xf numFmtId="49" fontId="24" fillId="0" borderId="1" xfId="1" applyNumberFormat="1" applyFont="1" applyFill="1" applyBorder="1" applyAlignment="1" applyProtection="1">
      <alignment vertical="center"/>
      <protection locked="0"/>
    </xf>
    <xf numFmtId="0" fontId="25" fillId="0" borderId="1" xfId="1" applyFont="1" applyFill="1" applyBorder="1" applyAlignment="1">
      <alignment vertical="center"/>
    </xf>
    <xf numFmtId="176" fontId="24" fillId="0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2" applyFont="1" applyBorder="1" applyAlignment="1">
      <alignment horizontal="center" vertical="center"/>
    </xf>
    <xf numFmtId="0" fontId="25" fillId="0" borderId="8" xfId="1" applyFont="1" applyFill="1" applyBorder="1" applyAlignme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27" fillId="0" borderId="0" xfId="1" applyFont="1" applyBorder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vertical="center"/>
    </xf>
    <xf numFmtId="14" fontId="40" fillId="0" borderId="0" xfId="1" applyNumberFormat="1" applyFont="1" applyFill="1" applyAlignment="1">
      <alignment horizontal="center" vertical="center"/>
    </xf>
    <xf numFmtId="0" fontId="13" fillId="0" borderId="0" xfId="1" applyFont="1" applyFill="1" applyAlignment="1">
      <alignment vertical="center"/>
    </xf>
    <xf numFmtId="14" fontId="8" fillId="0" borderId="0" xfId="1" applyNumberFormat="1" applyFont="1" applyFill="1" applyAlignment="1">
      <alignment horizontal="center" vertical="center"/>
    </xf>
    <xf numFmtId="0" fontId="42" fillId="0" borderId="0" xfId="1" applyFont="1" applyFill="1" applyAlignment="1">
      <alignment horizontal="left" vertical="center"/>
    </xf>
    <xf numFmtId="0" fontId="16" fillId="3" borderId="21" xfId="1" applyNumberFormat="1" applyFont="1" applyFill="1" applyBorder="1" applyAlignment="1">
      <alignment vertical="center"/>
    </xf>
    <xf numFmtId="0" fontId="16" fillId="0" borderId="11" xfId="1" applyFont="1" applyBorder="1" applyAlignment="1">
      <alignment horizontal="center" vertical="center"/>
    </xf>
    <xf numFmtId="0" fontId="15" fillId="0" borderId="0" xfId="1" applyFont="1" applyAlignment="1">
      <alignment vertical="center"/>
    </xf>
    <xf numFmtId="49" fontId="24" fillId="0" borderId="10" xfId="1" applyNumberFormat="1" applyFont="1" applyFill="1" applyBorder="1" applyAlignment="1" applyProtection="1">
      <alignment vertical="center"/>
      <protection locked="0"/>
    </xf>
    <xf numFmtId="0" fontId="7" fillId="0" borderId="10" xfId="1" applyFont="1" applyBorder="1" applyAlignment="1"/>
    <xf numFmtId="49" fontId="24" fillId="0" borderId="7" xfId="1" applyNumberFormat="1" applyFont="1" applyFill="1" applyBorder="1" applyAlignment="1" applyProtection="1">
      <alignment horizontal="left" vertical="center"/>
      <protection locked="0"/>
    </xf>
    <xf numFmtId="0" fontId="43" fillId="2" borderId="0" xfId="1" applyFont="1" applyFill="1" applyAlignment="1">
      <alignment vertical="center"/>
    </xf>
    <xf numFmtId="0" fontId="25" fillId="0" borderId="4" xfId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7" fillId="4" borderId="40" xfId="42" applyFont="1" applyFill="1" applyBorder="1" applyAlignment="1">
      <alignment horizontal="center" vertical="center"/>
    </xf>
    <xf numFmtId="0" fontId="7" fillId="0" borderId="40" xfId="43" applyFont="1" applyBorder="1" applyAlignment="1">
      <alignment horizontal="left" vertical="center"/>
    </xf>
    <xf numFmtId="0" fontId="48" fillId="0" borderId="15" xfId="44" applyFont="1" applyBorder="1" applyAlignment="1">
      <alignment horizontal="left" vertical="center"/>
    </xf>
    <xf numFmtId="0" fontId="7" fillId="0" borderId="40" xfId="27" applyFont="1" applyBorder="1" applyAlignment="1">
      <alignment horizontal="left" vertical="center" wrapText="1"/>
    </xf>
    <xf numFmtId="0" fontId="7" fillId="0" borderId="40" xfId="45" applyFont="1" applyBorder="1" applyAlignment="1">
      <alignment horizontal="center" vertical="center"/>
    </xf>
    <xf numFmtId="0" fontId="7" fillId="4" borderId="40" xfId="45" applyFont="1" applyFill="1" applyBorder="1" applyAlignment="1">
      <alignment horizontal="center" vertical="center"/>
    </xf>
    <xf numFmtId="0" fontId="21" fillId="0" borderId="41" xfId="1" applyFont="1" applyBorder="1" applyAlignment="1" applyProtection="1">
      <alignment horizontal="left" vertical="center"/>
      <protection locked="0"/>
    </xf>
    <xf numFmtId="176" fontId="21" fillId="0" borderId="42" xfId="1" applyNumberFormat="1" applyFont="1" applyBorder="1" applyAlignment="1" applyProtection="1">
      <alignment horizontal="center" vertical="center"/>
      <protection locked="0"/>
    </xf>
    <xf numFmtId="176" fontId="19" fillId="0" borderId="42" xfId="1" applyNumberFormat="1" applyFont="1" applyBorder="1" applyAlignment="1" applyProtection="1">
      <alignment horizontal="center" vertical="center"/>
      <protection locked="0"/>
    </xf>
    <xf numFmtId="49" fontId="19" fillId="0" borderId="42" xfId="1" applyNumberFormat="1" applyFont="1" applyBorder="1" applyAlignment="1" applyProtection="1">
      <alignment horizontal="center" vertical="center"/>
      <protection locked="0"/>
    </xf>
    <xf numFmtId="176" fontId="21" fillId="0" borderId="42" xfId="2" applyNumberFormat="1" applyFont="1" applyBorder="1" applyAlignment="1">
      <alignment horizontal="center" vertical="center"/>
    </xf>
    <xf numFmtId="0" fontId="21" fillId="0" borderId="42" xfId="2" applyFont="1" applyBorder="1" applyAlignment="1">
      <alignment horizontal="center" vertical="center"/>
    </xf>
    <xf numFmtId="176" fontId="21" fillId="0" borderId="42" xfId="1" applyNumberFormat="1" applyFont="1" applyBorder="1" applyAlignment="1">
      <alignment horizontal="center" vertical="center"/>
    </xf>
    <xf numFmtId="0" fontId="21" fillId="0" borderId="43" xfId="1" applyFont="1" applyBorder="1" applyAlignment="1">
      <alignment horizontal="center" vertical="center"/>
    </xf>
    <xf numFmtId="0" fontId="21" fillId="0" borderId="16" xfId="1" applyFont="1" applyBorder="1" applyAlignment="1" applyProtection="1">
      <alignment horizontal="left" vertical="center"/>
      <protection locked="0"/>
    </xf>
    <xf numFmtId="176" fontId="21" fillId="0" borderId="15" xfId="1" applyNumberFormat="1" applyFont="1" applyBorder="1" applyAlignment="1" applyProtection="1">
      <alignment horizontal="center" vertical="center"/>
      <protection locked="0"/>
    </xf>
    <xf numFmtId="176" fontId="19" fillId="0" borderId="15" xfId="1" applyNumberFormat="1" applyFont="1" applyBorder="1" applyAlignment="1" applyProtection="1">
      <alignment horizontal="center" vertical="center"/>
      <protection locked="0"/>
    </xf>
    <xf numFmtId="49" fontId="19" fillId="0" borderId="15" xfId="1" applyNumberFormat="1" applyFont="1" applyBorder="1" applyAlignment="1" applyProtection="1">
      <alignment horizontal="center" vertical="center"/>
      <protection locked="0"/>
    </xf>
    <xf numFmtId="176" fontId="21" fillId="0" borderId="15" xfId="2" applyNumberFormat="1" applyFont="1" applyBorder="1" applyAlignment="1">
      <alignment horizontal="center" vertical="center"/>
    </xf>
    <xf numFmtId="0" fontId="21" fillId="0" borderId="15" xfId="2" applyFont="1" applyBorder="1" applyAlignment="1">
      <alignment horizontal="center" vertical="center"/>
    </xf>
    <xf numFmtId="176" fontId="21" fillId="0" borderId="15" xfId="1" applyNumberFormat="1" applyFont="1" applyBorder="1" applyAlignment="1">
      <alignment horizontal="center" vertical="center"/>
    </xf>
    <xf numFmtId="0" fontId="21" fillId="0" borderId="17" xfId="1" applyFont="1" applyBorder="1" applyAlignment="1">
      <alignment horizontal="center" vertical="center"/>
    </xf>
    <xf numFmtId="0" fontId="21" fillId="0" borderId="20" xfId="1" applyFont="1" applyBorder="1" applyAlignment="1">
      <alignment horizontal="center" vertical="center"/>
    </xf>
    <xf numFmtId="0" fontId="21" fillId="0" borderId="18" xfId="1" applyFont="1" applyBorder="1" applyAlignment="1" applyProtection="1">
      <alignment horizontal="left" vertical="center"/>
      <protection locked="0"/>
    </xf>
    <xf numFmtId="176" fontId="19" fillId="0" borderId="19" xfId="1" applyNumberFormat="1" applyFont="1" applyBorder="1" applyAlignment="1" applyProtection="1">
      <alignment horizontal="center" vertical="center"/>
      <protection locked="0"/>
    </xf>
    <xf numFmtId="176" fontId="21" fillId="0" borderId="19" xfId="1" applyNumberFormat="1" applyFont="1" applyBorder="1" applyAlignment="1">
      <alignment horizontal="center" vertical="center"/>
    </xf>
    <xf numFmtId="176" fontId="21" fillId="0" borderId="19" xfId="1" applyNumberFormat="1" applyFont="1" applyBorder="1" applyAlignment="1" applyProtection="1">
      <alignment horizontal="center" vertical="center"/>
      <protection locked="0"/>
    </xf>
    <xf numFmtId="0" fontId="21" fillId="0" borderId="19" xfId="2" applyFont="1" applyBorder="1" applyAlignment="1">
      <alignment horizontal="center" vertical="center"/>
    </xf>
    <xf numFmtId="176" fontId="21" fillId="0" borderId="19" xfId="2" applyNumberFormat="1" applyFont="1" applyBorder="1" applyAlignment="1">
      <alignment horizontal="center" vertical="center"/>
    </xf>
    <xf numFmtId="49" fontId="19" fillId="0" borderId="19" xfId="1" applyNumberFormat="1" applyFont="1" applyBorder="1" applyAlignment="1" applyProtection="1">
      <alignment horizontal="center" vertical="center"/>
      <protection locked="0"/>
    </xf>
    <xf numFmtId="0" fontId="7" fillId="4" borderId="15" xfId="27" applyFont="1" applyFill="1" applyBorder="1" applyAlignment="1">
      <alignment horizontal="left" vertical="center" wrapText="1"/>
    </xf>
    <xf numFmtId="0" fontId="7" fillId="0" borderId="40" xfId="27" applyFont="1" applyBorder="1" applyAlignment="1">
      <alignment horizontal="left" vertical="center"/>
    </xf>
    <xf numFmtId="0" fontId="7" fillId="0" borderId="15" xfId="27" applyFont="1" applyBorder="1" applyAlignment="1">
      <alignment horizontal="left" vertical="center" wrapText="1"/>
    </xf>
    <xf numFmtId="0" fontId="7" fillId="0" borderId="15" xfId="27" applyFont="1" applyBorder="1" applyAlignment="1">
      <alignment horizontal="left" vertical="center"/>
    </xf>
    <xf numFmtId="0" fontId="7" fillId="4" borderId="15" xfId="27" applyFont="1" applyFill="1" applyBorder="1" applyAlignment="1">
      <alignment horizontal="left" vertical="center"/>
    </xf>
    <xf numFmtId="0" fontId="14" fillId="3" borderId="33" xfId="1" applyNumberFormat="1" applyFont="1" applyFill="1" applyBorder="1" applyAlignment="1">
      <alignment horizontal="center" vertical="center" wrapText="1"/>
    </xf>
    <xf numFmtId="0" fontId="14" fillId="3" borderId="34" xfId="1" applyNumberFormat="1" applyFont="1" applyFill="1" applyBorder="1" applyAlignment="1">
      <alignment horizontal="center" vertical="center" wrapText="1"/>
    </xf>
    <xf numFmtId="0" fontId="14" fillId="3" borderId="31" xfId="1" applyNumberFormat="1" applyFont="1" applyFill="1" applyBorder="1" applyAlignment="1">
      <alignment horizontal="center" vertical="center"/>
    </xf>
    <xf numFmtId="0" fontId="14" fillId="3" borderId="32" xfId="1" applyNumberFormat="1" applyFont="1" applyFill="1" applyBorder="1" applyAlignment="1">
      <alignment horizontal="center" vertical="center"/>
    </xf>
    <xf numFmtId="0" fontId="14" fillId="3" borderId="28" xfId="1" applyNumberFormat="1" applyFont="1" applyFill="1" applyBorder="1" applyAlignment="1">
      <alignment horizontal="center" vertical="center"/>
    </xf>
    <xf numFmtId="0" fontId="14" fillId="3" borderId="29" xfId="1" applyNumberFormat="1" applyFont="1" applyFill="1" applyBorder="1" applyAlignment="1">
      <alignment horizontal="center" vertical="center"/>
    </xf>
    <xf numFmtId="0" fontId="14" fillId="3" borderId="30" xfId="1" applyNumberFormat="1" applyFont="1" applyFill="1" applyBorder="1" applyAlignment="1">
      <alignment horizontal="center" vertical="center"/>
    </xf>
    <xf numFmtId="0" fontId="16" fillId="3" borderId="22" xfId="1" applyNumberFormat="1" applyFont="1" applyFill="1" applyBorder="1" applyAlignment="1">
      <alignment horizontal="center" vertical="center"/>
    </xf>
    <xf numFmtId="0" fontId="16" fillId="3" borderId="23" xfId="1" applyNumberFormat="1" applyFont="1" applyFill="1" applyBorder="1" applyAlignment="1">
      <alignment horizontal="center" vertical="center"/>
    </xf>
    <xf numFmtId="0" fontId="16" fillId="3" borderId="24" xfId="1" applyNumberFormat="1" applyFont="1" applyFill="1" applyBorder="1" applyAlignment="1">
      <alignment horizontal="center" vertical="center"/>
    </xf>
    <xf numFmtId="0" fontId="16" fillId="3" borderId="25" xfId="1" applyNumberFormat="1" applyFont="1" applyFill="1" applyBorder="1" applyAlignment="1">
      <alignment horizontal="center" vertical="center"/>
    </xf>
    <xf numFmtId="0" fontId="16" fillId="3" borderId="26" xfId="1" applyNumberFormat="1" applyFont="1" applyFill="1" applyBorder="1" applyAlignment="1">
      <alignment horizontal="center" vertical="center"/>
    </xf>
    <xf numFmtId="0" fontId="16" fillId="3" borderId="27" xfId="1" applyNumberFormat="1" applyFont="1" applyFill="1" applyBorder="1" applyAlignment="1">
      <alignment horizontal="center" vertical="center"/>
    </xf>
    <xf numFmtId="0" fontId="16" fillId="3" borderId="22" xfId="1" applyNumberFormat="1" applyFont="1" applyFill="1" applyBorder="1" applyAlignment="1">
      <alignment horizontal="center" vertical="center" wrapText="1"/>
    </xf>
    <xf numFmtId="0" fontId="16" fillId="3" borderId="23" xfId="1" applyNumberFormat="1" applyFont="1" applyFill="1" applyBorder="1" applyAlignment="1">
      <alignment horizontal="center" vertical="center" wrapText="1"/>
    </xf>
    <xf numFmtId="0" fontId="16" fillId="3" borderId="24" xfId="1" applyNumberFormat="1" applyFont="1" applyFill="1" applyBorder="1" applyAlignment="1">
      <alignment horizontal="center" vertical="center" wrapText="1"/>
    </xf>
    <xf numFmtId="0" fontId="16" fillId="3" borderId="25" xfId="1" applyNumberFormat="1" applyFont="1" applyFill="1" applyBorder="1" applyAlignment="1">
      <alignment horizontal="center" vertical="center" wrapText="1"/>
    </xf>
    <xf numFmtId="0" fontId="16" fillId="3" borderId="26" xfId="1" applyNumberFormat="1" applyFont="1" applyFill="1" applyBorder="1" applyAlignment="1">
      <alignment horizontal="center" vertical="center" wrapText="1"/>
    </xf>
    <xf numFmtId="0" fontId="16" fillId="3" borderId="27" xfId="1" applyNumberFormat="1" applyFont="1" applyFill="1" applyBorder="1" applyAlignment="1">
      <alignment horizontal="center" vertical="center" wrapText="1"/>
    </xf>
    <xf numFmtId="0" fontId="17" fillId="3" borderId="22" xfId="1" applyFont="1" applyFill="1" applyBorder="1" applyAlignment="1">
      <alignment horizontal="center" vertical="center"/>
    </xf>
    <xf numFmtId="0" fontId="17" fillId="3" borderId="36" xfId="1" applyFont="1" applyFill="1" applyBorder="1" applyAlignment="1">
      <alignment horizontal="center" vertical="center"/>
    </xf>
    <xf numFmtId="0" fontId="17" fillId="3" borderId="24" xfId="1" applyFont="1" applyFill="1" applyBorder="1" applyAlignment="1">
      <alignment horizontal="center" vertical="center"/>
    </xf>
    <xf numFmtId="0" fontId="17" fillId="3" borderId="4" xfId="1" applyFont="1" applyFill="1" applyBorder="1" applyAlignment="1">
      <alignment horizontal="center" vertical="center"/>
    </xf>
    <xf numFmtId="0" fontId="17" fillId="3" borderId="26" xfId="1" applyFont="1" applyFill="1" applyBorder="1" applyAlignment="1">
      <alignment horizontal="center" vertical="center"/>
    </xf>
    <xf numFmtId="0" fontId="17" fillId="3" borderId="37" xfId="1" applyFont="1" applyFill="1" applyBorder="1" applyAlignment="1">
      <alignment horizontal="center" vertical="center"/>
    </xf>
    <xf numFmtId="0" fontId="11" fillId="3" borderId="22" xfId="1" applyNumberFormat="1" applyFont="1" applyFill="1" applyBorder="1" applyAlignment="1">
      <alignment horizontal="center" vertical="center"/>
    </xf>
    <xf numFmtId="0" fontId="11" fillId="3" borderId="23" xfId="1" applyNumberFormat="1" applyFont="1" applyFill="1" applyBorder="1" applyAlignment="1">
      <alignment horizontal="center" vertical="center"/>
    </xf>
    <xf numFmtId="0" fontId="11" fillId="3" borderId="36" xfId="1" applyNumberFormat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 wrapText="1"/>
    </xf>
    <xf numFmtId="0" fontId="14" fillId="3" borderId="35" xfId="1" applyNumberFormat="1" applyFont="1" applyFill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16" fillId="0" borderId="13" xfId="1" applyFont="1" applyBorder="1" applyAlignment="1">
      <alignment horizontal="center" vertical="center"/>
    </xf>
    <xf numFmtId="0" fontId="16" fillId="0" borderId="14" xfId="1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 wrapText="1"/>
    </xf>
    <xf numFmtId="0" fontId="21" fillId="0" borderId="10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7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1" fillId="0" borderId="8" xfId="1" applyFont="1" applyBorder="1" applyAlignment="1">
      <alignment horizontal="center" vertical="center" wrapText="1"/>
    </xf>
    <xf numFmtId="0" fontId="23" fillId="0" borderId="38" xfId="1" applyFont="1" applyBorder="1" applyAlignment="1">
      <alignment horizontal="center" vertical="center" wrapText="1"/>
    </xf>
    <xf numFmtId="0" fontId="23" fillId="0" borderId="39" xfId="1" applyFont="1" applyBorder="1" applyAlignment="1">
      <alignment horizontal="center" vertical="center"/>
    </xf>
    <xf numFmtId="0" fontId="23" fillId="0" borderId="9" xfId="1" applyFont="1" applyBorder="1" applyAlignment="1">
      <alignment horizontal="center" vertical="center" wrapText="1"/>
    </xf>
    <xf numFmtId="0" fontId="7" fillId="4" borderId="21" xfId="27" applyFont="1" applyFill="1" applyBorder="1" applyAlignment="1">
      <alignment horizontal="left" vertical="center"/>
    </xf>
    <xf numFmtId="0" fontId="7" fillId="0" borderId="32" xfId="43" applyFont="1" applyBorder="1" applyAlignment="1">
      <alignment horizontal="left" vertical="center"/>
    </xf>
    <xf numFmtId="0" fontId="21" fillId="0" borderId="0" xfId="1" applyFont="1" applyBorder="1" applyAlignment="1" applyProtection="1">
      <alignment horizontal="left" vertical="center"/>
      <protection locked="0"/>
    </xf>
    <xf numFmtId="176" fontId="21" fillId="0" borderId="0" xfId="1" applyNumberFormat="1" applyFont="1" applyBorder="1" applyAlignment="1" applyProtection="1">
      <alignment horizontal="center" vertical="center"/>
      <protection locked="0"/>
    </xf>
    <xf numFmtId="176" fontId="19" fillId="0" borderId="0" xfId="1" applyNumberFormat="1" applyFont="1" applyBorder="1" applyAlignment="1" applyProtection="1">
      <alignment horizontal="center" vertical="center"/>
      <protection locked="0"/>
    </xf>
    <xf numFmtId="49" fontId="19" fillId="0" borderId="0" xfId="1" applyNumberFormat="1" applyFont="1" applyBorder="1" applyAlignment="1" applyProtection="1">
      <alignment horizontal="center" vertical="center"/>
      <protection locked="0"/>
    </xf>
    <xf numFmtId="176" fontId="21" fillId="0" borderId="0" xfId="2" applyNumberFormat="1" applyFont="1" applyBorder="1" applyAlignment="1">
      <alignment horizontal="center" vertical="center"/>
    </xf>
    <xf numFmtId="0" fontId="21" fillId="0" borderId="0" xfId="2" applyFont="1" applyBorder="1" applyAlignment="1">
      <alignment horizontal="center" vertical="center"/>
    </xf>
    <xf numFmtId="176" fontId="21" fillId="0" borderId="0" xfId="1" applyNumberFormat="1" applyFont="1" applyBorder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0" fontId="7" fillId="0" borderId="0" xfId="27" applyFont="1" applyBorder="1" applyAlignment="1">
      <alignment horizontal="left" vertical="center"/>
    </xf>
    <xf numFmtId="0" fontId="7" fillId="0" borderId="0" xfId="27" applyFont="1" applyBorder="1" applyAlignment="1">
      <alignment horizontal="center" vertical="center"/>
    </xf>
    <xf numFmtId="176" fontId="7" fillId="0" borderId="0" xfId="27" applyNumberFormat="1" applyFont="1" applyBorder="1" applyAlignment="1">
      <alignment horizontal="center" vertical="center"/>
    </xf>
    <xf numFmtId="0" fontId="7" fillId="0" borderId="0" xfId="43" applyFont="1" applyBorder="1" applyAlignment="1">
      <alignment horizontal="left" vertical="center"/>
    </xf>
    <xf numFmtId="0" fontId="7" fillId="4" borderId="0" xfId="27" applyFont="1" applyFill="1" applyBorder="1" applyAlignment="1">
      <alignment horizontal="left" vertical="center"/>
    </xf>
    <xf numFmtId="0" fontId="7" fillId="4" borderId="0" xfId="27" applyFont="1" applyFill="1" applyBorder="1" applyAlignment="1">
      <alignment horizontal="center" vertical="center"/>
    </xf>
    <xf numFmtId="176" fontId="7" fillId="4" borderId="0" xfId="27" applyNumberFormat="1" applyFont="1" applyFill="1" applyBorder="1" applyAlignment="1">
      <alignment horizontal="center" vertical="center"/>
    </xf>
    <xf numFmtId="0" fontId="7" fillId="0" borderId="15" xfId="27" applyFont="1" applyBorder="1" applyAlignment="1">
      <alignment horizontal="center" vertical="center"/>
    </xf>
    <xf numFmtId="176" fontId="7" fillId="0" borderId="15" xfId="27" applyNumberFormat="1" applyFont="1" applyBorder="1" applyAlignment="1">
      <alignment horizontal="center" vertical="center"/>
    </xf>
    <xf numFmtId="0" fontId="7" fillId="4" borderId="15" xfId="27" applyFont="1" applyFill="1" applyBorder="1" applyAlignment="1">
      <alignment horizontal="center" vertical="center"/>
    </xf>
    <xf numFmtId="176" fontId="7" fillId="4" borderId="15" xfId="27" applyNumberFormat="1" applyFont="1" applyFill="1" applyBorder="1" applyAlignment="1">
      <alignment horizontal="center" vertical="center"/>
    </xf>
    <xf numFmtId="0" fontId="7" fillId="0" borderId="15" xfId="27" applyFont="1" applyBorder="1" applyAlignment="1">
      <alignment horizontal="left" vertical="center"/>
    </xf>
    <xf numFmtId="0" fontId="7" fillId="4" borderId="15" xfId="27" applyFont="1" applyFill="1" applyBorder="1" applyAlignment="1">
      <alignment horizontal="left" vertical="center"/>
    </xf>
    <xf numFmtId="0" fontId="7" fillId="0" borderId="15" xfId="27" applyFont="1" applyBorder="1" applyAlignment="1">
      <alignment horizontal="left" vertical="center" wrapText="1"/>
    </xf>
    <xf numFmtId="0" fontId="7" fillId="4" borderId="15" xfId="27" applyFont="1" applyFill="1" applyBorder="1" applyAlignment="1">
      <alignment horizontal="left" vertical="center" wrapText="1"/>
    </xf>
    <xf numFmtId="0" fontId="7" fillId="0" borderId="40" xfId="27" applyFont="1" applyBorder="1" applyAlignment="1">
      <alignment horizontal="center" vertical="center"/>
    </xf>
    <xf numFmtId="176" fontId="7" fillId="0" borderId="40" xfId="27" applyNumberFormat="1" applyFont="1" applyBorder="1" applyAlignment="1">
      <alignment horizontal="center" vertical="center"/>
    </xf>
    <xf numFmtId="0" fontId="7" fillId="0" borderId="15" xfId="27" applyFont="1" applyBorder="1" applyAlignment="1">
      <alignment horizontal="center" vertical="center"/>
    </xf>
    <xf numFmtId="176" fontId="7" fillId="0" borderId="15" xfId="27" applyNumberFormat="1" applyFont="1" applyBorder="1" applyAlignment="1">
      <alignment horizontal="center" vertical="center"/>
    </xf>
    <xf numFmtId="0" fontId="7" fillId="4" borderId="15" xfId="27" applyFont="1" applyFill="1" applyBorder="1" applyAlignment="1">
      <alignment horizontal="center" vertical="center"/>
    </xf>
    <xf numFmtId="176" fontId="7" fillId="4" borderId="15" xfId="27" applyNumberFormat="1" applyFont="1" applyFill="1" applyBorder="1" applyAlignment="1">
      <alignment horizontal="center" vertical="center"/>
    </xf>
    <xf numFmtId="0" fontId="7" fillId="0" borderId="40" xfId="27" applyFont="1" applyBorder="1" applyAlignment="1">
      <alignment horizontal="left" vertical="center"/>
    </xf>
    <xf numFmtId="0" fontId="7" fillId="0" borderId="15" xfId="27" applyFont="1" applyBorder="1" applyAlignment="1">
      <alignment horizontal="left" vertical="center"/>
    </xf>
    <xf numFmtId="0" fontId="7" fillId="4" borderId="15" xfId="27" applyFont="1" applyFill="1" applyBorder="1" applyAlignment="1">
      <alignment horizontal="left" vertical="center"/>
    </xf>
  </cellXfs>
  <cellStyles count="46">
    <cellStyle name="Comma0" xfId="4" xr:uid="{00000000-0005-0000-0000-000000000000}"/>
    <cellStyle name="Currency0" xfId="5" xr:uid="{00000000-0005-0000-0000-000001000000}"/>
    <cellStyle name="Date" xfId="6" xr:uid="{00000000-0005-0000-0000-000002000000}"/>
    <cellStyle name="Fixed" xfId="7" xr:uid="{00000000-0005-0000-0000-000003000000}"/>
    <cellStyle name="Followed Hyperlink" xfId="8" xr:uid="{00000000-0005-0000-0000-000004000000}"/>
    <cellStyle name="Heading 1" xfId="9" xr:uid="{00000000-0005-0000-0000-000005000000}"/>
    <cellStyle name="Heading 2" xfId="10" xr:uid="{00000000-0005-0000-0000-000006000000}"/>
    <cellStyle name="Hyperlink" xfId="11" xr:uid="{00000000-0005-0000-0000-000007000000}"/>
    <cellStyle name="Normal - Style1" xfId="12" xr:uid="{00000000-0005-0000-0000-000008000000}"/>
    <cellStyle name="Normal_12 2 2" xfId="39" xr:uid="{CD9B3480-483C-4C3C-8478-810229CC3365}"/>
    <cellStyle name="Total" xfId="13" xr:uid="{00000000-0005-0000-0000-000009000000}"/>
    <cellStyle name="一般_MONTHLY SCHEDULE" xfId="14" xr:uid="{00000000-0005-0000-0000-00000A000000}"/>
    <cellStyle name="똿뗦먛귟 [0.00]_PRODUCT DETAIL Q1" xfId="15" xr:uid="{00000000-0005-0000-0000-00000B000000}"/>
    <cellStyle name="똿뗦먛귟_PRODUCT DETAIL Q1" xfId="16" xr:uid="{00000000-0005-0000-0000-00000C000000}"/>
    <cellStyle name="標準" xfId="0" builtinId="0"/>
    <cellStyle name="標準 10 2" xfId="34" xr:uid="{87AEE976-73CD-4BC6-A3D7-FEE61E8473F1}"/>
    <cellStyle name="標準 10 2 2 3 2 2" xfId="41" xr:uid="{50438763-AC11-465F-A592-18B431E1BFFE}"/>
    <cellStyle name="標準 10 2 3" xfId="29" xr:uid="{C383A9F7-4705-4AF0-B714-FFED1A9D223B}"/>
    <cellStyle name="標準 10 2 3 2 2 2" xfId="28" xr:uid="{B2B4F151-E548-400A-A3BA-7D8FD3CD8BB1}"/>
    <cellStyle name="標準 18 2" xfId="33" xr:uid="{6AF4176F-F29D-4279-A69B-3EFBC6A73D74}"/>
    <cellStyle name="標準 2" xfId="1" xr:uid="{00000000-0005-0000-0000-00000E000000}"/>
    <cellStyle name="標準 2 2" xfId="27" xr:uid="{16039F4A-7685-4283-A42F-53F7EE18F322}"/>
    <cellStyle name="標準 2 3" xfId="42" xr:uid="{21B2D1AB-F87F-4C73-9781-B0968FA00E6E}"/>
    <cellStyle name="標準 2 3 3" xfId="43" xr:uid="{8DD2B11C-D46A-42AC-BC7C-5DF579FE5C99}"/>
    <cellStyle name="標準 27 2" xfId="35" xr:uid="{4136295F-D821-4D01-B55B-1F56E40C1B24}"/>
    <cellStyle name="標準 29" xfId="44" xr:uid="{99FE0B42-0921-4BC2-AD33-B2A5022929AF}"/>
    <cellStyle name="標準 29 2" xfId="38" xr:uid="{F01DFAD8-BA21-4389-875F-F86481BD1459}"/>
    <cellStyle name="標準 3" xfId="3" xr:uid="{00000000-0005-0000-0000-00000F000000}"/>
    <cellStyle name="標準 3 13" xfId="32" xr:uid="{B0558004-D8FF-43CA-B062-979617C592C4}"/>
    <cellStyle name="標準 3 13 2" xfId="30" xr:uid="{9867CAB6-D3D2-4276-A518-D471BDA62BAA}"/>
    <cellStyle name="標準 3 2 9" xfId="31" xr:uid="{5A47B714-0343-4BF3-AFAD-A771513B922C}"/>
    <cellStyle name="標準 30 2" xfId="36" xr:uid="{9D6C9BB5-8BAF-4928-B53D-D63643A70DA7}"/>
    <cellStyle name="標準 31" xfId="37" xr:uid="{423654FE-398F-4DFB-ABB4-C1A3E43FFEE6}"/>
    <cellStyle name="標準 34 2" xfId="40" xr:uid="{4DBAA5F9-4550-4B00-BE70-62DF0B1C5973}"/>
    <cellStyle name="標準 4" xfId="26" xr:uid="{416E7902-B797-48F0-B93B-D244FB113E65}"/>
    <cellStyle name="標準 6" xfId="45" xr:uid="{3BB15FB2-C028-4F08-A77F-CD7BA83C4D25}"/>
    <cellStyle name="標準_Sheet1" xfId="2" xr:uid="{00000000-0005-0000-0000-000010000000}"/>
    <cellStyle name="믅됞 [0.00]_PRODUCT DETAIL Q1" xfId="17" xr:uid="{00000000-0005-0000-0000-000011000000}"/>
    <cellStyle name="믅됞_PRODUCT DETAIL Q1" xfId="18" xr:uid="{00000000-0005-0000-0000-000012000000}"/>
    <cellStyle name="백분율_HOBONG" xfId="19" xr:uid="{00000000-0005-0000-0000-000013000000}"/>
    <cellStyle name="뷭?_BOOKSHIP" xfId="20" xr:uid="{00000000-0005-0000-0000-000014000000}"/>
    <cellStyle name="콤마 [0]_1202" xfId="21" xr:uid="{00000000-0005-0000-0000-000015000000}"/>
    <cellStyle name="콤마_1202" xfId="22" xr:uid="{00000000-0005-0000-0000-000016000000}"/>
    <cellStyle name="통화 [0]_1202" xfId="23" xr:uid="{00000000-0005-0000-0000-000017000000}"/>
    <cellStyle name="통화_1202" xfId="24" xr:uid="{00000000-0005-0000-0000-000018000000}"/>
    <cellStyle name="표준_(정보부문)월별인원계획" xfId="25" xr:uid="{00000000-0005-0000-0000-000019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FB88FC0E-E3BC-4BF3-B57A-2563B01BC748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B801F676-51D3-4E90-B0BC-6F4408ED2BC8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877011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233159</xdr:rowOff>
    </xdr:from>
    <xdr:to>
      <xdr:col>2</xdr:col>
      <xdr:colOff>1166812</xdr:colOff>
      <xdr:row>3</xdr:row>
      <xdr:rowOff>261937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1437" y="1566659"/>
          <a:ext cx="7191375" cy="7907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Keelung, Taiwan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68970" cy="1357312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68970" cy="1357312"/>
        </a:xfrm>
        <a:prstGeom prst="rect">
          <a:avLst/>
        </a:prstGeom>
      </xdr:spPr>
    </xdr:pic>
    <xdr:clientData/>
  </xdr:oneCellAnchor>
  <xdr:twoCellAnchor editAs="absolute">
    <xdr:from>
      <xdr:col>15</xdr:col>
      <xdr:colOff>831995</xdr:colOff>
      <xdr:row>5</xdr:row>
      <xdr:rowOff>2166</xdr:rowOff>
    </xdr:from>
    <xdr:to>
      <xdr:col>17</xdr:col>
      <xdr:colOff>6360104</xdr:colOff>
      <xdr:row>23</xdr:row>
      <xdr:rowOff>118630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2572808" y="3788354"/>
          <a:ext cx="8076046" cy="916521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台湾向けの貨物については、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面上に内個数の記載が必要です。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パレット等中身が見える貨物は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内個数の記載をお願い致します。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7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17</xdr:col>
      <xdr:colOff>47047</xdr:colOff>
      <xdr:row>0</xdr:row>
      <xdr:rowOff>1222764</xdr:rowOff>
    </xdr:from>
    <xdr:to>
      <xdr:col>17</xdr:col>
      <xdr:colOff>1569460</xdr:colOff>
      <xdr:row>4</xdr:row>
      <xdr:rowOff>19482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35797" y="1222764"/>
          <a:ext cx="1522413" cy="2106656"/>
        </a:xfrm>
        <a:prstGeom prst="rect">
          <a:avLst/>
        </a:prstGeom>
      </xdr:spPr>
    </xdr:pic>
    <xdr:clientData/>
  </xdr:twoCellAnchor>
  <xdr:oneCellAnchor>
    <xdr:from>
      <xdr:col>12</xdr:col>
      <xdr:colOff>1025092</xdr:colOff>
      <xdr:row>5</xdr:row>
      <xdr:rowOff>300180</xdr:rowOff>
    </xdr:from>
    <xdr:ext cx="3241675" cy="2016125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7122342" y="4086368"/>
          <a:ext cx="3241675" cy="20161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12</xdr:col>
      <xdr:colOff>716541</xdr:colOff>
      <xdr:row>13</xdr:row>
      <xdr:rowOff>214311</xdr:rowOff>
    </xdr:from>
    <xdr:to>
      <xdr:col>15</xdr:col>
      <xdr:colOff>357187</xdr:colOff>
      <xdr:row>19</xdr:row>
      <xdr:rowOff>59475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16813791" y="7334249"/>
          <a:ext cx="5284209" cy="3274164"/>
          <a:chOff x="28047786" y="399112"/>
          <a:chExt cx="9301722" cy="6925488"/>
        </a:xfrm>
      </xdr:grpSpPr>
      <xdr:sp macro="" textlink="">
        <xdr:nvSpPr>
          <xdr:cNvPr id="14" name="円/楕円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28047786" y="399112"/>
            <a:ext cx="9301722" cy="6357946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29378063" y="2335763"/>
            <a:ext cx="7106910" cy="49888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ご案件によってサービスやスケジュール、</a:t>
            </a:r>
            <a:br>
              <a:rPr kumimoji="1" lang="en-US" altLang="ja-JP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</a:br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また搬入先が変更になる可能性があるため</a:t>
            </a:r>
            <a:br>
              <a:rPr kumimoji="1" lang="en-US" altLang="ja-JP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</a:br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詳細は営業担当までご確認ください。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IY35"/>
  <sheetViews>
    <sheetView tabSelected="1" view="pageBreakPreview" zoomScale="40" zoomScaleNormal="40" zoomScaleSheetLayoutView="40" zoomScalePageLayoutView="40" workbookViewId="0">
      <selection activeCell="N24" sqref="N24"/>
    </sheetView>
  </sheetViews>
  <sheetFormatPr defaultRowHeight="13.5"/>
  <cols>
    <col min="1" max="1" width="58" customWidth="1"/>
    <col min="2" max="2" width="21.875" customWidth="1"/>
    <col min="3" max="3" width="17.5" customWidth="1"/>
    <col min="4" max="4" width="8.875" customWidth="1"/>
    <col min="5" max="5" width="17.5" customWidth="1"/>
    <col min="6" max="6" width="8.875" customWidth="1"/>
    <col min="7" max="7" width="17.5" customWidth="1"/>
    <col min="8" max="8" width="8.875" customWidth="1"/>
    <col min="9" max="9" width="17.5" customWidth="1"/>
    <col min="10" max="10" width="8.875" customWidth="1"/>
    <col min="11" max="11" width="17.5" customWidth="1"/>
    <col min="12" max="12" width="8.875" customWidth="1"/>
    <col min="13" max="16" width="24.625" customWidth="1"/>
    <col min="17" max="17" width="8.75" customWidth="1"/>
    <col min="18" max="18" width="85.875" customWidth="1"/>
    <col min="19" max="19" width="12.375" hidden="1" customWidth="1"/>
    <col min="20" max="27" width="9.25" hidden="1" customWidth="1"/>
    <col min="28" max="28" width="8.125" hidden="1" customWidth="1"/>
    <col min="29" max="29" width="15.875" hidden="1" customWidth="1"/>
    <col min="30" max="31" width="9" hidden="1" customWidth="1"/>
  </cols>
  <sheetData>
    <row r="1" spans="1:32" s="4" customFormat="1" ht="105" customHeight="1">
      <c r="A1" s="50" t="s">
        <v>0</v>
      </c>
      <c r="B1" s="1"/>
      <c r="C1" s="1"/>
      <c r="D1" s="1"/>
      <c r="E1" s="1"/>
      <c r="F1" s="1"/>
      <c r="G1" s="1"/>
      <c r="H1" s="1"/>
      <c r="I1" s="1"/>
      <c r="J1" s="1"/>
      <c r="K1" s="116" t="s">
        <v>1</v>
      </c>
      <c r="L1" s="116"/>
      <c r="M1" s="116"/>
      <c r="N1" s="116"/>
      <c r="O1" s="116"/>
      <c r="P1" s="116"/>
      <c r="Q1" s="2"/>
      <c r="R1" s="2"/>
      <c r="S1" s="3"/>
    </row>
    <row r="2" spans="1:32" s="5" customFormat="1" ht="30" customHeight="1"/>
    <row r="3" spans="1:32" s="5" customFormat="1" ht="51" customHeight="1">
      <c r="N3" s="40" t="s">
        <v>15</v>
      </c>
      <c r="O3" s="42">
        <v>46162</v>
      </c>
      <c r="P3" s="43" t="s">
        <v>17</v>
      </c>
    </row>
    <row r="4" spans="1:32" s="8" customFormat="1" ht="74.25" customHeight="1">
      <c r="A4" s="6" t="s">
        <v>2</v>
      </c>
      <c r="B4" s="7"/>
      <c r="C4" s="7"/>
      <c r="D4" s="7"/>
      <c r="E4" s="7"/>
      <c r="F4" s="7"/>
      <c r="M4" s="9"/>
      <c r="Q4" s="9"/>
    </row>
    <row r="5" spans="1:32" s="11" customFormat="1" ht="37.5" customHeight="1">
      <c r="A5" s="88" t="s">
        <v>3</v>
      </c>
      <c r="B5" s="90" t="s">
        <v>4</v>
      </c>
      <c r="C5" s="92" t="s">
        <v>5</v>
      </c>
      <c r="D5" s="93"/>
      <c r="E5" s="93"/>
      <c r="F5" s="94"/>
      <c r="G5" s="93" t="s">
        <v>18</v>
      </c>
      <c r="H5" s="94"/>
      <c r="I5" s="93" t="s">
        <v>19</v>
      </c>
      <c r="J5" s="94"/>
      <c r="K5" s="92" t="s">
        <v>6</v>
      </c>
      <c r="L5" s="117"/>
      <c r="M5" s="10"/>
      <c r="O5" s="41"/>
    </row>
    <row r="6" spans="1:32" s="11" customFormat="1" ht="37.5" customHeight="1">
      <c r="A6" s="89"/>
      <c r="B6" s="91"/>
      <c r="C6" s="95" t="s">
        <v>7</v>
      </c>
      <c r="D6" s="96"/>
      <c r="E6" s="101" t="s">
        <v>8</v>
      </c>
      <c r="F6" s="102"/>
      <c r="G6" s="101" t="s">
        <v>8</v>
      </c>
      <c r="H6" s="102"/>
      <c r="I6" s="101" t="s">
        <v>8</v>
      </c>
      <c r="J6" s="102"/>
      <c r="K6" s="107" t="s">
        <v>9</v>
      </c>
      <c r="L6" s="108"/>
      <c r="M6" s="12"/>
    </row>
    <row r="7" spans="1:32" s="11" customFormat="1" ht="7.5" customHeight="1">
      <c r="A7" s="89"/>
      <c r="B7" s="91"/>
      <c r="C7" s="97"/>
      <c r="D7" s="98"/>
      <c r="E7" s="103"/>
      <c r="F7" s="104"/>
      <c r="G7" s="103"/>
      <c r="H7" s="104"/>
      <c r="I7" s="103"/>
      <c r="J7" s="104"/>
      <c r="K7" s="109"/>
      <c r="L7" s="110"/>
      <c r="M7" s="12"/>
    </row>
    <row r="8" spans="1:32" s="11" customFormat="1" ht="37.5" hidden="1" customHeight="1">
      <c r="A8" s="89"/>
      <c r="B8" s="91"/>
      <c r="C8" s="99"/>
      <c r="D8" s="100"/>
      <c r="E8" s="105"/>
      <c r="F8" s="106"/>
      <c r="G8" s="105"/>
      <c r="H8" s="106"/>
      <c r="I8" s="105"/>
      <c r="J8" s="106"/>
      <c r="K8" s="111"/>
      <c r="L8" s="112"/>
      <c r="M8" s="12"/>
    </row>
    <row r="9" spans="1:32" s="11" customFormat="1" ht="37.5" customHeight="1">
      <c r="A9" s="89"/>
      <c r="B9" s="91"/>
      <c r="C9" s="44"/>
      <c r="D9" s="44"/>
      <c r="E9" s="44"/>
      <c r="F9" s="44"/>
      <c r="G9" s="44"/>
      <c r="H9" s="44"/>
      <c r="I9" s="113" t="s">
        <v>10</v>
      </c>
      <c r="J9" s="114"/>
      <c r="K9" s="113" t="s">
        <v>29</v>
      </c>
      <c r="L9" s="115"/>
      <c r="M9" s="13"/>
      <c r="S9" s="52"/>
      <c r="T9" s="52"/>
      <c r="U9" s="52"/>
      <c r="V9" s="52"/>
      <c r="W9" s="52"/>
      <c r="X9" s="52"/>
      <c r="Y9" s="52"/>
      <c r="Z9" s="52"/>
      <c r="AA9" s="52"/>
      <c r="AB9" s="52"/>
      <c r="AC9" s="52" t="s">
        <v>36</v>
      </c>
      <c r="AD9" s="52"/>
      <c r="AE9" s="52" t="s">
        <v>37</v>
      </c>
      <c r="AF9" s="52"/>
    </row>
    <row r="10" spans="1:32" s="11" customFormat="1" ht="45" customHeight="1">
      <c r="A10" s="59" t="str">
        <f>IF(AND(D10="水",F10="水"),AE10,"★"&amp;AE10)</f>
        <v>※TS HAKATA</v>
      </c>
      <c r="B10" s="60" t="str">
        <f t="shared" ref="B10:B21" si="0">T10</f>
        <v>2609S</v>
      </c>
      <c r="C10" s="61">
        <f t="shared" ref="C10:C21" si="1">U10</f>
        <v>46162</v>
      </c>
      <c r="D10" s="62" t="str">
        <f t="shared" ref="D10:D21" si="2">TEXT(C10,"aaa")</f>
        <v>水</v>
      </c>
      <c r="E10" s="61">
        <f t="shared" ref="E10:E21" si="3">V10</f>
        <v>46162</v>
      </c>
      <c r="F10" s="62" t="str">
        <f t="shared" ref="F10:F21" si="4">TEXT(E10,"aaa")</f>
        <v>水</v>
      </c>
      <c r="G10" s="61">
        <f t="shared" ref="G10:G21" si="5">W10</f>
        <v>46164</v>
      </c>
      <c r="H10" s="62" t="str">
        <f t="shared" ref="H10:H21" si="6">TEXT(G10,"aaa")</f>
        <v>金</v>
      </c>
      <c r="I10" s="63">
        <f t="shared" ref="I10:I21" si="7">X10</f>
        <v>46164</v>
      </c>
      <c r="J10" s="64" t="str">
        <f t="shared" ref="J10:J21" si="8">TEXT(I10,"aaa")</f>
        <v>金</v>
      </c>
      <c r="K10" s="65">
        <f t="shared" ref="K10:K21" si="9">Z10</f>
        <v>46168</v>
      </c>
      <c r="L10" s="66" t="str">
        <f t="shared" ref="L10:L21" si="10">TEXT(K10,"aaa")</f>
        <v>火</v>
      </c>
      <c r="M10" s="14"/>
      <c r="S10" s="151" t="s">
        <v>49</v>
      </c>
      <c r="T10" s="147" t="s">
        <v>46</v>
      </c>
      <c r="U10" s="148">
        <v>46162</v>
      </c>
      <c r="V10" s="148">
        <v>46162</v>
      </c>
      <c r="W10" s="148">
        <v>46164</v>
      </c>
      <c r="X10" s="148">
        <v>46164</v>
      </c>
      <c r="Y10" s="147" t="s">
        <v>47</v>
      </c>
      <c r="Z10" s="148">
        <v>46168</v>
      </c>
      <c r="AA10" s="147" t="s">
        <v>48</v>
      </c>
      <c r="AB10" s="53"/>
      <c r="AC10" s="86"/>
      <c r="AD10" s="55"/>
      <c r="AE10" s="54" t="str">
        <f t="shared" ref="AE10:AE21" si="11">IF(S10=AC10,S10,"※"&amp;S10)</f>
        <v>※TS HAKATA</v>
      </c>
      <c r="AF10" s="52"/>
    </row>
    <row r="11" spans="1:32" s="11" customFormat="1" ht="45" customHeight="1">
      <c r="A11" s="67" t="str">
        <f t="shared" ref="A11:A15" si="12">IF(AND(D11="木",F11="木"),AE11,"★"&amp;AE11)</f>
        <v>※YM IMPROVEMENT</v>
      </c>
      <c r="B11" s="68" t="str">
        <f t="shared" si="0"/>
        <v>274S</v>
      </c>
      <c r="C11" s="69">
        <f t="shared" si="1"/>
        <v>46163</v>
      </c>
      <c r="D11" s="70" t="str">
        <f t="shared" si="2"/>
        <v>木</v>
      </c>
      <c r="E11" s="69">
        <f t="shared" si="3"/>
        <v>46163</v>
      </c>
      <c r="F11" s="70" t="str">
        <f t="shared" si="4"/>
        <v>木</v>
      </c>
      <c r="G11" s="69">
        <f t="shared" si="5"/>
        <v>46166</v>
      </c>
      <c r="H11" s="70" t="str">
        <f t="shared" si="6"/>
        <v>日</v>
      </c>
      <c r="I11" s="71">
        <f t="shared" si="7"/>
        <v>46166</v>
      </c>
      <c r="J11" s="72" t="str">
        <f t="shared" si="8"/>
        <v>日</v>
      </c>
      <c r="K11" s="73">
        <f t="shared" si="9"/>
        <v>46169</v>
      </c>
      <c r="L11" s="74" t="str">
        <f t="shared" si="10"/>
        <v>水</v>
      </c>
      <c r="M11" s="14"/>
      <c r="S11" s="152" t="s">
        <v>40</v>
      </c>
      <c r="T11" s="149" t="s">
        <v>35</v>
      </c>
      <c r="U11" s="150">
        <v>46163</v>
      </c>
      <c r="V11" s="150">
        <v>46163</v>
      </c>
      <c r="W11" s="150">
        <v>46166</v>
      </c>
      <c r="X11" s="150">
        <v>46166</v>
      </c>
      <c r="Y11" s="149" t="s">
        <v>38</v>
      </c>
      <c r="Z11" s="150">
        <v>46169</v>
      </c>
      <c r="AA11" s="149" t="s">
        <v>39</v>
      </c>
      <c r="AB11" s="57"/>
      <c r="AC11" s="56"/>
      <c r="AD11" s="55"/>
      <c r="AE11" s="54" t="str">
        <f t="shared" si="11"/>
        <v>※YM IMPROVEMENT</v>
      </c>
      <c r="AF11" s="52"/>
    </row>
    <row r="12" spans="1:32" s="11" customFormat="1" ht="45" customHeight="1">
      <c r="A12" s="67" t="str">
        <f>IF(AND(D12="水",F12="水"),AE12,"★"&amp;AE12)</f>
        <v>※TS KOBE</v>
      </c>
      <c r="B12" s="68" t="str">
        <f t="shared" si="0"/>
        <v>2610S</v>
      </c>
      <c r="C12" s="69">
        <f t="shared" si="1"/>
        <v>46169</v>
      </c>
      <c r="D12" s="70" t="str">
        <f t="shared" si="2"/>
        <v>水</v>
      </c>
      <c r="E12" s="69">
        <f t="shared" si="3"/>
        <v>46169</v>
      </c>
      <c r="F12" s="70" t="str">
        <f t="shared" si="4"/>
        <v>水</v>
      </c>
      <c r="G12" s="69">
        <f t="shared" si="5"/>
        <v>46171</v>
      </c>
      <c r="H12" s="70" t="str">
        <f t="shared" si="6"/>
        <v>金</v>
      </c>
      <c r="I12" s="71">
        <f t="shared" si="7"/>
        <v>46171</v>
      </c>
      <c r="J12" s="72" t="str">
        <f t="shared" si="8"/>
        <v>金</v>
      </c>
      <c r="K12" s="73">
        <f t="shared" si="9"/>
        <v>46175</v>
      </c>
      <c r="L12" s="74" t="str">
        <f t="shared" si="10"/>
        <v>火</v>
      </c>
      <c r="M12" s="14"/>
      <c r="S12" s="151" t="s">
        <v>45</v>
      </c>
      <c r="T12" s="147" t="s">
        <v>50</v>
      </c>
      <c r="U12" s="148">
        <v>46169</v>
      </c>
      <c r="V12" s="148">
        <v>46169</v>
      </c>
      <c r="W12" s="148">
        <v>46171</v>
      </c>
      <c r="X12" s="148">
        <v>46171</v>
      </c>
      <c r="Y12" s="147" t="s">
        <v>47</v>
      </c>
      <c r="Z12" s="148">
        <v>46175</v>
      </c>
      <c r="AA12" s="147" t="s">
        <v>48</v>
      </c>
      <c r="AB12" s="58"/>
      <c r="AC12" s="83"/>
      <c r="AD12" s="55"/>
      <c r="AE12" s="54" t="str">
        <f t="shared" si="11"/>
        <v>※TS KOBE</v>
      </c>
      <c r="AF12" s="52"/>
    </row>
    <row r="13" spans="1:32" s="11" customFormat="1" ht="45" customHeight="1">
      <c r="A13" s="67" t="str">
        <f t="shared" ref="A13:A17" si="13">IF(AND(D13="木",F13="木"),AE13,"★"&amp;AE13)</f>
        <v>HORAI BRIDGE</v>
      </c>
      <c r="B13" s="68" t="str">
        <f t="shared" si="0"/>
        <v>224S</v>
      </c>
      <c r="C13" s="69">
        <f t="shared" si="1"/>
        <v>46170</v>
      </c>
      <c r="D13" s="70" t="str">
        <f t="shared" si="2"/>
        <v>木</v>
      </c>
      <c r="E13" s="69">
        <f t="shared" si="3"/>
        <v>46170</v>
      </c>
      <c r="F13" s="70" t="str">
        <f t="shared" si="4"/>
        <v>木</v>
      </c>
      <c r="G13" s="69">
        <f t="shared" si="5"/>
        <v>46173</v>
      </c>
      <c r="H13" s="70" t="str">
        <f t="shared" si="6"/>
        <v>日</v>
      </c>
      <c r="I13" s="71">
        <f t="shared" si="7"/>
        <v>46173</v>
      </c>
      <c r="J13" s="72" t="str">
        <f t="shared" si="8"/>
        <v>日</v>
      </c>
      <c r="K13" s="73">
        <f t="shared" si="9"/>
        <v>46176</v>
      </c>
      <c r="L13" s="74" t="str">
        <f t="shared" si="10"/>
        <v>水</v>
      </c>
      <c r="M13" s="14"/>
      <c r="S13" s="152" t="s">
        <v>32</v>
      </c>
      <c r="T13" s="149" t="s">
        <v>33</v>
      </c>
      <c r="U13" s="150">
        <v>46170</v>
      </c>
      <c r="V13" s="150">
        <v>46170</v>
      </c>
      <c r="W13" s="150">
        <v>46173</v>
      </c>
      <c r="X13" s="150">
        <v>46173</v>
      </c>
      <c r="Y13" s="149" t="s">
        <v>38</v>
      </c>
      <c r="Z13" s="150">
        <v>46176</v>
      </c>
      <c r="AA13" s="149" t="s">
        <v>39</v>
      </c>
      <c r="AB13" s="57"/>
      <c r="AC13" s="87" t="s">
        <v>32</v>
      </c>
      <c r="AD13" s="55"/>
      <c r="AE13" s="54" t="str">
        <f t="shared" si="11"/>
        <v>HORAI BRIDGE</v>
      </c>
      <c r="AF13" s="52"/>
    </row>
    <row r="14" spans="1:32" s="11" customFormat="1" ht="45" customHeight="1">
      <c r="A14" s="67" t="str">
        <f>IF(AND(D14="水",F14="水"),AE14,"★"&amp;AE14)</f>
        <v>TS HAKATA</v>
      </c>
      <c r="B14" s="68" t="str">
        <f t="shared" si="0"/>
        <v>2610S</v>
      </c>
      <c r="C14" s="69">
        <f t="shared" si="1"/>
        <v>46176</v>
      </c>
      <c r="D14" s="70" t="str">
        <f t="shared" si="2"/>
        <v>水</v>
      </c>
      <c r="E14" s="69">
        <f t="shared" si="3"/>
        <v>46176</v>
      </c>
      <c r="F14" s="70" t="str">
        <f t="shared" si="4"/>
        <v>水</v>
      </c>
      <c r="G14" s="69">
        <f t="shared" si="5"/>
        <v>46178</v>
      </c>
      <c r="H14" s="70" t="str">
        <f t="shared" si="6"/>
        <v>金</v>
      </c>
      <c r="I14" s="71">
        <f t="shared" si="7"/>
        <v>46178</v>
      </c>
      <c r="J14" s="72" t="str">
        <f t="shared" si="8"/>
        <v>金</v>
      </c>
      <c r="K14" s="73">
        <f t="shared" si="9"/>
        <v>46182</v>
      </c>
      <c r="L14" s="74" t="str">
        <f t="shared" si="10"/>
        <v>火</v>
      </c>
      <c r="M14" s="14"/>
      <c r="S14" s="161" t="s">
        <v>49</v>
      </c>
      <c r="T14" s="155" t="s">
        <v>50</v>
      </c>
      <c r="U14" s="156">
        <v>46176</v>
      </c>
      <c r="V14" s="156">
        <v>46176</v>
      </c>
      <c r="W14" s="156">
        <v>46178</v>
      </c>
      <c r="X14" s="156">
        <v>46178</v>
      </c>
      <c r="Y14" s="155" t="s">
        <v>47</v>
      </c>
      <c r="Z14" s="156">
        <v>46182</v>
      </c>
      <c r="AA14" s="155" t="s">
        <v>48</v>
      </c>
      <c r="AB14" s="58"/>
      <c r="AC14" s="84" t="s">
        <v>49</v>
      </c>
      <c r="AD14" s="55"/>
      <c r="AE14" s="54" t="str">
        <f t="shared" si="11"/>
        <v>TS HAKATA</v>
      </c>
      <c r="AF14" s="52"/>
    </row>
    <row r="15" spans="1:32" s="11" customFormat="1" ht="45" customHeight="1">
      <c r="A15" s="67" t="str">
        <f t="shared" ref="A15:A19" si="14">IF(AND(D15="木",F15="木"),AE15,"★"&amp;AE15)</f>
        <v>YM IMMENSE</v>
      </c>
      <c r="B15" s="68" t="str">
        <f t="shared" si="0"/>
        <v>407S</v>
      </c>
      <c r="C15" s="69">
        <f t="shared" si="1"/>
        <v>46177</v>
      </c>
      <c r="D15" s="70" t="str">
        <f t="shared" si="2"/>
        <v>木</v>
      </c>
      <c r="E15" s="69">
        <f t="shared" si="3"/>
        <v>46177</v>
      </c>
      <c r="F15" s="70" t="str">
        <f t="shared" si="4"/>
        <v>木</v>
      </c>
      <c r="G15" s="69">
        <f t="shared" si="5"/>
        <v>46180</v>
      </c>
      <c r="H15" s="70" t="str">
        <f t="shared" si="6"/>
        <v>日</v>
      </c>
      <c r="I15" s="71">
        <f t="shared" si="7"/>
        <v>46180</v>
      </c>
      <c r="J15" s="72" t="str">
        <f t="shared" si="8"/>
        <v>日</v>
      </c>
      <c r="K15" s="73">
        <f t="shared" si="9"/>
        <v>46183</v>
      </c>
      <c r="L15" s="74" t="str">
        <f t="shared" si="10"/>
        <v>水</v>
      </c>
      <c r="M15" s="14"/>
      <c r="S15" s="154" t="s">
        <v>31</v>
      </c>
      <c r="T15" s="159" t="s">
        <v>41</v>
      </c>
      <c r="U15" s="160">
        <v>46177</v>
      </c>
      <c r="V15" s="160">
        <v>46177</v>
      </c>
      <c r="W15" s="160">
        <v>46180</v>
      </c>
      <c r="X15" s="160">
        <v>46180</v>
      </c>
      <c r="Y15" s="159" t="s">
        <v>38</v>
      </c>
      <c r="Z15" s="160">
        <v>46183</v>
      </c>
      <c r="AA15" s="159" t="s">
        <v>39</v>
      </c>
      <c r="AC15" s="83" t="s">
        <v>31</v>
      </c>
      <c r="AE15" s="54" t="str">
        <f t="shared" si="11"/>
        <v>YM IMMENSE</v>
      </c>
    </row>
    <row r="16" spans="1:32" s="11" customFormat="1" ht="45" customHeight="1">
      <c r="A16" s="67" t="str">
        <f>IF(AND(D16="水",F16="水"),AE16,"★"&amp;AE16)</f>
        <v>TS KOBE</v>
      </c>
      <c r="B16" s="68" t="str">
        <f t="shared" si="0"/>
        <v>2611S</v>
      </c>
      <c r="C16" s="69">
        <f t="shared" si="1"/>
        <v>46183</v>
      </c>
      <c r="D16" s="70" t="str">
        <f t="shared" si="2"/>
        <v>水</v>
      </c>
      <c r="E16" s="69">
        <f t="shared" si="3"/>
        <v>46183</v>
      </c>
      <c r="F16" s="70" t="str">
        <f t="shared" si="4"/>
        <v>水</v>
      </c>
      <c r="G16" s="69">
        <f t="shared" si="5"/>
        <v>46185</v>
      </c>
      <c r="H16" s="70" t="str">
        <f t="shared" si="6"/>
        <v>金</v>
      </c>
      <c r="I16" s="71">
        <f t="shared" si="7"/>
        <v>46185</v>
      </c>
      <c r="J16" s="72" t="str">
        <f t="shared" si="8"/>
        <v>金</v>
      </c>
      <c r="K16" s="73">
        <f t="shared" si="9"/>
        <v>46189</v>
      </c>
      <c r="L16" s="74" t="str">
        <f t="shared" si="10"/>
        <v>火</v>
      </c>
      <c r="M16" s="14"/>
      <c r="S16" s="153" t="s">
        <v>45</v>
      </c>
      <c r="T16" s="157" t="s">
        <v>34</v>
      </c>
      <c r="U16" s="158">
        <v>46183</v>
      </c>
      <c r="V16" s="158">
        <v>46183</v>
      </c>
      <c r="W16" s="158">
        <v>46185</v>
      </c>
      <c r="X16" s="158">
        <v>46185</v>
      </c>
      <c r="Y16" s="157" t="s">
        <v>47</v>
      </c>
      <c r="Z16" s="158">
        <v>46189</v>
      </c>
      <c r="AA16" s="157" t="s">
        <v>48</v>
      </c>
      <c r="AC16" s="85" t="s">
        <v>45</v>
      </c>
      <c r="AE16" s="54" t="str">
        <f t="shared" si="11"/>
        <v>TS KOBE</v>
      </c>
    </row>
    <row r="17" spans="1:259" s="11" customFormat="1" ht="45" customHeight="1">
      <c r="A17" s="67" t="str">
        <f t="shared" ref="A17:A21" si="15">IF(AND(D17="木",F17="木"),AE17,"★"&amp;AE17)</f>
        <v>YM INCEPTION</v>
      </c>
      <c r="B17" s="68" t="str">
        <f t="shared" si="0"/>
        <v>246S</v>
      </c>
      <c r="C17" s="69">
        <f t="shared" si="1"/>
        <v>46184</v>
      </c>
      <c r="D17" s="70" t="str">
        <f t="shared" si="2"/>
        <v>木</v>
      </c>
      <c r="E17" s="69">
        <f t="shared" si="3"/>
        <v>46184</v>
      </c>
      <c r="F17" s="70" t="str">
        <f t="shared" si="4"/>
        <v>木</v>
      </c>
      <c r="G17" s="69">
        <f t="shared" si="5"/>
        <v>46187</v>
      </c>
      <c r="H17" s="70" t="str">
        <f t="shared" si="6"/>
        <v>日</v>
      </c>
      <c r="I17" s="71">
        <f t="shared" si="7"/>
        <v>46187</v>
      </c>
      <c r="J17" s="72" t="str">
        <f t="shared" si="8"/>
        <v>日</v>
      </c>
      <c r="K17" s="73">
        <f t="shared" si="9"/>
        <v>46190</v>
      </c>
      <c r="L17" s="74" t="str">
        <f t="shared" si="10"/>
        <v>水</v>
      </c>
      <c r="M17" s="14"/>
      <c r="S17" s="154" t="s">
        <v>30</v>
      </c>
      <c r="T17" s="159" t="s">
        <v>42</v>
      </c>
      <c r="U17" s="160">
        <v>46184</v>
      </c>
      <c r="V17" s="160">
        <v>46184</v>
      </c>
      <c r="W17" s="160">
        <v>46187</v>
      </c>
      <c r="X17" s="160">
        <v>46187</v>
      </c>
      <c r="Y17" s="159" t="s">
        <v>38</v>
      </c>
      <c r="Z17" s="160">
        <v>46190</v>
      </c>
      <c r="AA17" s="159" t="s">
        <v>39</v>
      </c>
      <c r="AC17" s="83" t="s">
        <v>30</v>
      </c>
      <c r="AE17" s="54" t="str">
        <f t="shared" si="11"/>
        <v>YM INCEPTION</v>
      </c>
    </row>
    <row r="18" spans="1:259" s="11" customFormat="1" ht="45" customHeight="1">
      <c r="A18" s="67" t="str">
        <f>IF(AND(D18="水",F18="水"),AE18,"★"&amp;AE18)</f>
        <v>TS HAKATA</v>
      </c>
      <c r="B18" s="68" t="str">
        <f t="shared" si="0"/>
        <v>2611S</v>
      </c>
      <c r="C18" s="69">
        <f t="shared" si="1"/>
        <v>46190</v>
      </c>
      <c r="D18" s="70" t="str">
        <f t="shared" si="2"/>
        <v>水</v>
      </c>
      <c r="E18" s="69">
        <f t="shared" si="3"/>
        <v>46190</v>
      </c>
      <c r="F18" s="70" t="str">
        <f t="shared" si="4"/>
        <v>水</v>
      </c>
      <c r="G18" s="69">
        <f t="shared" si="5"/>
        <v>46192</v>
      </c>
      <c r="H18" s="70" t="str">
        <f t="shared" si="6"/>
        <v>金</v>
      </c>
      <c r="I18" s="71">
        <f t="shared" si="7"/>
        <v>46192</v>
      </c>
      <c r="J18" s="72" t="str">
        <f t="shared" si="8"/>
        <v>金</v>
      </c>
      <c r="K18" s="73">
        <f t="shared" si="9"/>
        <v>46196</v>
      </c>
      <c r="L18" s="74" t="str">
        <f t="shared" si="10"/>
        <v>火</v>
      </c>
      <c r="M18" s="14"/>
      <c r="S18" s="162" t="s">
        <v>49</v>
      </c>
      <c r="T18" s="157" t="s">
        <v>34</v>
      </c>
      <c r="U18" s="158">
        <v>46190</v>
      </c>
      <c r="V18" s="158">
        <v>46190</v>
      </c>
      <c r="W18" s="158">
        <v>46192</v>
      </c>
      <c r="X18" s="158">
        <v>46192</v>
      </c>
      <c r="Y18" s="157" t="s">
        <v>47</v>
      </c>
      <c r="Z18" s="158">
        <v>46196</v>
      </c>
      <c r="AA18" s="157" t="s">
        <v>48</v>
      </c>
      <c r="AC18" s="86" t="s">
        <v>49</v>
      </c>
      <c r="AE18" s="54" t="str">
        <f t="shared" si="11"/>
        <v>TS HAKATA</v>
      </c>
    </row>
    <row r="19" spans="1:259" s="11" customFormat="1" ht="45" customHeight="1">
      <c r="A19" s="67" t="str">
        <f t="shared" ref="A19:A21" si="16">IF(AND(D19="木",F19="木"),AE19,"★"&amp;AE19)</f>
        <v>YM IMPROVEMENT</v>
      </c>
      <c r="B19" s="68" t="str">
        <f t="shared" si="0"/>
        <v>275S</v>
      </c>
      <c r="C19" s="69">
        <f t="shared" si="1"/>
        <v>46191</v>
      </c>
      <c r="D19" s="70" t="str">
        <f t="shared" si="2"/>
        <v>木</v>
      </c>
      <c r="E19" s="69">
        <f t="shared" si="3"/>
        <v>46191</v>
      </c>
      <c r="F19" s="70" t="str">
        <f t="shared" si="4"/>
        <v>木</v>
      </c>
      <c r="G19" s="69">
        <f t="shared" si="5"/>
        <v>46194</v>
      </c>
      <c r="H19" s="70" t="str">
        <f t="shared" si="6"/>
        <v>日</v>
      </c>
      <c r="I19" s="71">
        <f t="shared" si="7"/>
        <v>46194</v>
      </c>
      <c r="J19" s="72" t="str">
        <f t="shared" si="8"/>
        <v>日</v>
      </c>
      <c r="K19" s="73">
        <f t="shared" si="9"/>
        <v>46197</v>
      </c>
      <c r="L19" s="74" t="str">
        <f t="shared" si="10"/>
        <v>水</v>
      </c>
      <c r="M19" s="14"/>
      <c r="S19" s="163" t="s">
        <v>40</v>
      </c>
      <c r="T19" s="159" t="s">
        <v>43</v>
      </c>
      <c r="U19" s="160">
        <v>46191</v>
      </c>
      <c r="V19" s="160">
        <v>46191</v>
      </c>
      <c r="W19" s="160">
        <v>46194</v>
      </c>
      <c r="X19" s="160">
        <v>46194</v>
      </c>
      <c r="Y19" s="159" t="s">
        <v>38</v>
      </c>
      <c r="Z19" s="160">
        <v>46197</v>
      </c>
      <c r="AA19" s="159" t="s">
        <v>39</v>
      </c>
      <c r="AC19" s="87" t="s">
        <v>40</v>
      </c>
      <c r="AE19" s="54" t="str">
        <f t="shared" si="11"/>
        <v>YM IMPROVEMENT</v>
      </c>
    </row>
    <row r="20" spans="1:259" s="11" customFormat="1" ht="45" customHeight="1">
      <c r="A20" s="67" t="str">
        <f>IF(AND(D20="水",F20="水"),AE20,"★"&amp;AE20)</f>
        <v>TS KOBE</v>
      </c>
      <c r="B20" s="68" t="str">
        <f t="shared" si="0"/>
        <v>2612S</v>
      </c>
      <c r="C20" s="69">
        <f t="shared" si="1"/>
        <v>46197</v>
      </c>
      <c r="D20" s="70" t="str">
        <f t="shared" si="2"/>
        <v>水</v>
      </c>
      <c r="E20" s="69">
        <f t="shared" si="3"/>
        <v>46197</v>
      </c>
      <c r="F20" s="70" t="str">
        <f t="shared" si="4"/>
        <v>水</v>
      </c>
      <c r="G20" s="69">
        <f t="shared" si="5"/>
        <v>46199</v>
      </c>
      <c r="H20" s="70" t="str">
        <f t="shared" si="6"/>
        <v>金</v>
      </c>
      <c r="I20" s="71">
        <f t="shared" si="7"/>
        <v>46199</v>
      </c>
      <c r="J20" s="72" t="str">
        <f t="shared" si="8"/>
        <v>金</v>
      </c>
      <c r="K20" s="73">
        <f t="shared" si="9"/>
        <v>46203</v>
      </c>
      <c r="L20" s="74" t="str">
        <f t="shared" si="10"/>
        <v>火</v>
      </c>
      <c r="M20" s="14"/>
      <c r="S20" s="162" t="s">
        <v>45</v>
      </c>
      <c r="T20" s="157" t="s">
        <v>51</v>
      </c>
      <c r="U20" s="158">
        <v>46197</v>
      </c>
      <c r="V20" s="158">
        <v>46197</v>
      </c>
      <c r="W20" s="158">
        <v>46199</v>
      </c>
      <c r="X20" s="158">
        <v>46199</v>
      </c>
      <c r="Y20" s="157" t="s">
        <v>47</v>
      </c>
      <c r="Z20" s="158">
        <v>46203</v>
      </c>
      <c r="AA20" s="157" t="s">
        <v>48</v>
      </c>
      <c r="AC20" s="86" t="s">
        <v>45</v>
      </c>
      <c r="AE20" s="54" t="str">
        <f t="shared" si="11"/>
        <v>TS KOBE</v>
      </c>
    </row>
    <row r="21" spans="1:259" s="11" customFormat="1" ht="45" customHeight="1">
      <c r="A21" s="76" t="str">
        <f t="shared" ref="A21" si="17">IF(AND(D21="木",F21="木"),AE21,"★"&amp;AE21)</f>
        <v>HORAI BRIDGE</v>
      </c>
      <c r="B21" s="79" t="str">
        <f t="shared" si="0"/>
        <v>225S</v>
      </c>
      <c r="C21" s="77">
        <f t="shared" si="1"/>
        <v>46198</v>
      </c>
      <c r="D21" s="82" t="str">
        <f t="shared" si="2"/>
        <v>木</v>
      </c>
      <c r="E21" s="77">
        <f t="shared" si="3"/>
        <v>46198</v>
      </c>
      <c r="F21" s="82" t="str">
        <f t="shared" si="4"/>
        <v>木</v>
      </c>
      <c r="G21" s="77">
        <f t="shared" si="5"/>
        <v>46201</v>
      </c>
      <c r="H21" s="82" t="str">
        <f t="shared" si="6"/>
        <v>日</v>
      </c>
      <c r="I21" s="81">
        <f t="shared" si="7"/>
        <v>46201</v>
      </c>
      <c r="J21" s="80" t="str">
        <f t="shared" si="8"/>
        <v>日</v>
      </c>
      <c r="K21" s="78">
        <f t="shared" si="9"/>
        <v>46204</v>
      </c>
      <c r="L21" s="75" t="str">
        <f t="shared" si="10"/>
        <v>水</v>
      </c>
      <c r="M21" s="14"/>
      <c r="S21" s="163" t="s">
        <v>32</v>
      </c>
      <c r="T21" s="159" t="s">
        <v>44</v>
      </c>
      <c r="U21" s="160">
        <v>46198</v>
      </c>
      <c r="V21" s="160">
        <v>46198</v>
      </c>
      <c r="W21" s="160">
        <v>46201</v>
      </c>
      <c r="X21" s="160">
        <v>46201</v>
      </c>
      <c r="Y21" s="159" t="s">
        <v>38</v>
      </c>
      <c r="Z21" s="160">
        <v>46204</v>
      </c>
      <c r="AA21" s="159" t="s">
        <v>39</v>
      </c>
      <c r="AC21" s="130" t="s">
        <v>32</v>
      </c>
      <c r="AE21" s="131" t="str">
        <f t="shared" si="11"/>
        <v>HORAI BRIDGE</v>
      </c>
    </row>
    <row r="22" spans="1:259" s="15" customFormat="1" ht="45" customHeight="1">
      <c r="A22" s="132"/>
      <c r="B22" s="133"/>
      <c r="C22" s="134"/>
      <c r="D22" s="135"/>
      <c r="E22" s="134"/>
      <c r="F22" s="135"/>
      <c r="G22" s="134"/>
      <c r="H22" s="135"/>
      <c r="I22" s="136"/>
      <c r="J22" s="137"/>
      <c r="K22" s="138"/>
      <c r="L22" s="139"/>
      <c r="M22" s="14"/>
      <c r="S22" s="140"/>
      <c r="T22" s="141"/>
      <c r="U22" s="142"/>
      <c r="V22" s="142"/>
      <c r="W22" s="142"/>
      <c r="X22" s="142"/>
      <c r="Y22" s="141"/>
      <c r="Z22" s="142"/>
      <c r="AA22" s="141"/>
      <c r="AC22" s="140"/>
      <c r="AE22" s="143"/>
    </row>
    <row r="23" spans="1:259" s="15" customFormat="1" ht="45" customHeight="1">
      <c r="A23" s="132"/>
      <c r="B23" s="133"/>
      <c r="C23" s="134"/>
      <c r="D23" s="135"/>
      <c r="E23" s="134"/>
      <c r="F23" s="135"/>
      <c r="G23" s="134"/>
      <c r="H23" s="135"/>
      <c r="I23" s="136"/>
      <c r="J23" s="137"/>
      <c r="K23" s="138"/>
      <c r="L23" s="139"/>
      <c r="M23" s="14"/>
      <c r="S23" s="144"/>
      <c r="T23" s="145"/>
      <c r="U23" s="146"/>
      <c r="V23" s="146"/>
      <c r="W23" s="146"/>
      <c r="X23" s="146"/>
      <c r="Y23" s="145"/>
      <c r="Z23" s="146"/>
      <c r="AA23" s="145"/>
      <c r="AC23" s="144"/>
      <c r="AE23" s="143"/>
    </row>
    <row r="24" spans="1:259" s="11" customFormat="1" ht="45" customHeight="1">
      <c r="M24" s="14"/>
    </row>
    <row r="25" spans="1:259" s="11" customFormat="1" ht="45" customHeight="1">
      <c r="M25" s="15"/>
    </row>
    <row r="26" spans="1:259" s="11" customFormat="1" ht="37.5" customHeight="1">
      <c r="M26" s="29"/>
    </row>
    <row r="27" spans="1:259" s="11" customFormat="1" ht="45" customHeight="1">
      <c r="M27" s="25"/>
    </row>
    <row r="28" spans="1:259" s="35" customFormat="1" ht="45" customHeight="1">
      <c r="M28" s="29"/>
      <c r="N28" s="36"/>
      <c r="O28" s="37"/>
      <c r="P28" s="36"/>
      <c r="Q28" s="36"/>
      <c r="R28" s="38"/>
      <c r="S28" s="38"/>
      <c r="V28" s="39"/>
      <c r="W28" s="39"/>
      <c r="X28" s="39"/>
      <c r="Y28" s="39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</row>
    <row r="29" spans="1:259" s="11" customFormat="1" ht="56.25" customHeight="1" thickBot="1">
      <c r="A29" s="45" t="s">
        <v>11</v>
      </c>
      <c r="B29" s="118" t="s">
        <v>12</v>
      </c>
      <c r="C29" s="119"/>
      <c r="D29" s="119"/>
      <c r="E29" s="119"/>
      <c r="F29" s="119"/>
      <c r="G29" s="120"/>
      <c r="H29" s="118" t="s">
        <v>20</v>
      </c>
      <c r="I29" s="119" t="s">
        <v>16</v>
      </c>
      <c r="J29" s="119"/>
      <c r="K29" s="119"/>
      <c r="L29" s="119"/>
      <c r="M29" s="119"/>
      <c r="N29" s="119"/>
      <c r="O29" s="119"/>
      <c r="P29" s="120"/>
      <c r="S29" s="46"/>
    </row>
    <row r="30" spans="1:259" s="11" customFormat="1" ht="56.25" customHeight="1" thickTop="1">
      <c r="A30" s="127" t="s">
        <v>13</v>
      </c>
      <c r="B30" s="121" t="s">
        <v>28</v>
      </c>
      <c r="C30" s="122"/>
      <c r="D30" s="122"/>
      <c r="E30" s="122"/>
      <c r="F30" s="122"/>
      <c r="G30" s="123"/>
      <c r="H30" s="16" t="s">
        <v>25</v>
      </c>
      <c r="I30" s="17"/>
      <c r="J30" s="18"/>
      <c r="K30" s="19"/>
      <c r="L30" s="20"/>
      <c r="M30" s="18"/>
      <c r="N30" s="17"/>
      <c r="O30" s="18"/>
      <c r="P30" s="21" t="s">
        <v>27</v>
      </c>
      <c r="S30" s="46"/>
    </row>
    <row r="31" spans="1:259" s="11" customFormat="1" ht="56.25" customHeight="1">
      <c r="A31" s="128"/>
      <c r="B31" s="124"/>
      <c r="C31" s="125"/>
      <c r="D31" s="125"/>
      <c r="E31" s="125"/>
      <c r="F31" s="125"/>
      <c r="G31" s="126"/>
      <c r="H31" s="22" t="s">
        <v>26</v>
      </c>
      <c r="I31" s="17"/>
      <c r="J31" s="17"/>
      <c r="K31" s="23"/>
      <c r="L31" s="24"/>
      <c r="M31" s="17"/>
      <c r="N31" s="17"/>
      <c r="O31" s="31"/>
      <c r="P31" s="34"/>
      <c r="S31" s="46"/>
    </row>
    <row r="32" spans="1:259" s="11" customFormat="1" ht="56.25" customHeight="1">
      <c r="A32" s="129" t="s">
        <v>14</v>
      </c>
      <c r="B32" s="121" t="s">
        <v>21</v>
      </c>
      <c r="C32" s="122"/>
      <c r="D32" s="122"/>
      <c r="E32" s="122"/>
      <c r="F32" s="122"/>
      <c r="G32" s="123"/>
      <c r="H32" s="47" t="s">
        <v>22</v>
      </c>
      <c r="I32" s="48"/>
      <c r="J32" s="26"/>
      <c r="K32" s="27"/>
      <c r="L32" s="28"/>
      <c r="M32" s="26"/>
      <c r="N32" s="26"/>
      <c r="O32" s="17"/>
      <c r="P32" s="51" t="s">
        <v>24</v>
      </c>
      <c r="S32" s="46"/>
    </row>
    <row r="33" spans="1:19" s="11" customFormat="1" ht="60.75" customHeight="1">
      <c r="A33" s="128"/>
      <c r="B33" s="124"/>
      <c r="C33" s="125"/>
      <c r="D33" s="125"/>
      <c r="E33" s="125"/>
      <c r="F33" s="125"/>
      <c r="G33" s="126"/>
      <c r="H33" s="49" t="s">
        <v>23</v>
      </c>
      <c r="I33" s="30"/>
      <c r="J33" s="31"/>
      <c r="K33" s="32"/>
      <c r="L33" s="33"/>
      <c r="M33" s="33"/>
      <c r="N33" s="31"/>
      <c r="O33" s="31"/>
      <c r="P33" s="34"/>
      <c r="S33" s="46"/>
    </row>
    <row r="34" spans="1:19" ht="45" customHeight="1"/>
    <row r="35" spans="1:19" ht="45" customHeight="1"/>
  </sheetData>
  <mergeCells count="20">
    <mergeCell ref="B29:G29"/>
    <mergeCell ref="H29:P29"/>
    <mergeCell ref="B30:G31"/>
    <mergeCell ref="A30:A31"/>
    <mergeCell ref="A32:A33"/>
    <mergeCell ref="B32:G33"/>
    <mergeCell ref="K6:L8"/>
    <mergeCell ref="I9:J9"/>
    <mergeCell ref="K9:L9"/>
    <mergeCell ref="K1:P1"/>
    <mergeCell ref="K5:L5"/>
    <mergeCell ref="I5:J5"/>
    <mergeCell ref="I6:J8"/>
    <mergeCell ref="A5:A9"/>
    <mergeCell ref="B5:B9"/>
    <mergeCell ref="C5:F5"/>
    <mergeCell ref="G5:H5"/>
    <mergeCell ref="C6:D8"/>
    <mergeCell ref="E6:F8"/>
    <mergeCell ref="G6:H8"/>
  </mergeCells>
  <phoneticPr fontId="41"/>
  <pageMargins left="0.9055118110236221" right="0.51181102362204722" top="0.55118110236220474" bottom="0.55118110236220474" header="0.31496062992125984" footer="0.31496062992125984"/>
  <pageSetup paperSize="9"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基隆</vt:lpstr>
      <vt:lpstr>基隆!Print_Area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2026-05-08T06:54:35Z</cp:lastPrinted>
  <dcterms:created xsi:type="dcterms:W3CDTF">2016-08-19T05:41:36Z</dcterms:created>
  <dcterms:modified xsi:type="dcterms:W3CDTF">2026-05-20T01:02:20Z</dcterms:modified>
</cp:coreProperties>
</file>