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176B0AC1-3921-408A-A1F3-C75409C9C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0" i="2" l="1"/>
  <c r="K20" i="2"/>
  <c r="L20" i="2" s="1"/>
  <c r="I20" i="2"/>
  <c r="J20" i="2" s="1"/>
  <c r="G20" i="2"/>
  <c r="H20" i="2" s="1"/>
  <c r="E20" i="2"/>
  <c r="F20" i="2" s="1"/>
  <c r="C20" i="2"/>
  <c r="D20" i="2" s="1"/>
  <c r="A20" i="2" s="1"/>
  <c r="B20" i="2"/>
  <c r="AL19" i="2"/>
  <c r="K19" i="2"/>
  <c r="L19" i="2" s="1"/>
  <c r="I19" i="2"/>
  <c r="J19" i="2" s="1"/>
  <c r="G19" i="2"/>
  <c r="H19" i="2" s="1"/>
  <c r="E19" i="2"/>
  <c r="F19" i="2" s="1"/>
  <c r="C19" i="2"/>
  <c r="D19" i="2" s="1"/>
  <c r="B19" i="2"/>
  <c r="AL18" i="2"/>
  <c r="K18" i="2"/>
  <c r="L18" i="2" s="1"/>
  <c r="I18" i="2"/>
  <c r="J18" i="2" s="1"/>
  <c r="G18" i="2"/>
  <c r="H18" i="2" s="1"/>
  <c r="E18" i="2"/>
  <c r="F18" i="2" s="1"/>
  <c r="C18" i="2"/>
  <c r="D18" i="2" s="1"/>
  <c r="A18" i="2" s="1"/>
  <c r="B18" i="2"/>
  <c r="AL17" i="2"/>
  <c r="K17" i="2"/>
  <c r="L17" i="2" s="1"/>
  <c r="I17" i="2"/>
  <c r="J17" i="2" s="1"/>
  <c r="G17" i="2"/>
  <c r="H17" i="2" s="1"/>
  <c r="E17" i="2"/>
  <c r="F17" i="2" s="1"/>
  <c r="C17" i="2"/>
  <c r="D17" i="2" s="1"/>
  <c r="A17" i="2" s="1"/>
  <c r="B17" i="2"/>
  <c r="AL16" i="2"/>
  <c r="K16" i="2"/>
  <c r="L16" i="2" s="1"/>
  <c r="I16" i="2"/>
  <c r="J16" i="2" s="1"/>
  <c r="G16" i="2"/>
  <c r="H16" i="2" s="1"/>
  <c r="E16" i="2"/>
  <c r="F16" i="2" s="1"/>
  <c r="C16" i="2"/>
  <c r="D16" i="2" s="1"/>
  <c r="B16" i="2"/>
  <c r="AL15" i="2"/>
  <c r="K15" i="2"/>
  <c r="L15" i="2" s="1"/>
  <c r="I15" i="2"/>
  <c r="J15" i="2" s="1"/>
  <c r="G15" i="2"/>
  <c r="H15" i="2" s="1"/>
  <c r="E15" i="2"/>
  <c r="F15" i="2" s="1"/>
  <c r="D15" i="2"/>
  <c r="C15" i="2"/>
  <c r="B15" i="2"/>
  <c r="AL14" i="2"/>
  <c r="K14" i="2"/>
  <c r="L14" i="2" s="1"/>
  <c r="I14" i="2"/>
  <c r="J14" i="2" s="1"/>
  <c r="G14" i="2"/>
  <c r="H14" i="2" s="1"/>
  <c r="E14" i="2"/>
  <c r="F14" i="2" s="1"/>
  <c r="C14" i="2"/>
  <c r="D14" i="2" s="1"/>
  <c r="B14" i="2"/>
  <c r="AL13" i="2"/>
  <c r="K13" i="2"/>
  <c r="L13" i="2" s="1"/>
  <c r="I13" i="2"/>
  <c r="J13" i="2" s="1"/>
  <c r="G13" i="2"/>
  <c r="H13" i="2" s="1"/>
  <c r="F13" i="2"/>
  <c r="E13" i="2"/>
  <c r="C13" i="2"/>
  <c r="D13" i="2" s="1"/>
  <c r="A13" i="2" s="1"/>
  <c r="B13" i="2"/>
  <c r="AL12" i="2"/>
  <c r="K12" i="2"/>
  <c r="L12" i="2" s="1"/>
  <c r="I12" i="2"/>
  <c r="J12" i="2" s="1"/>
  <c r="G12" i="2"/>
  <c r="H12" i="2" s="1"/>
  <c r="E12" i="2"/>
  <c r="F12" i="2" s="1"/>
  <c r="C12" i="2"/>
  <c r="D12" i="2" s="1"/>
  <c r="B12" i="2"/>
  <c r="AL11" i="2"/>
  <c r="K11" i="2"/>
  <c r="L11" i="2" s="1"/>
  <c r="I11" i="2"/>
  <c r="J11" i="2" s="1"/>
  <c r="G11" i="2"/>
  <c r="H11" i="2" s="1"/>
  <c r="E11" i="2"/>
  <c r="F11" i="2" s="1"/>
  <c r="C11" i="2"/>
  <c r="D11" i="2" s="1"/>
  <c r="B11" i="2"/>
  <c r="AL10" i="2"/>
  <c r="K10" i="2"/>
  <c r="L10" i="2" s="1"/>
  <c r="I10" i="2"/>
  <c r="J10" i="2" s="1"/>
  <c r="G10" i="2"/>
  <c r="H10" i="2" s="1"/>
  <c r="E10" i="2"/>
  <c r="F10" i="2" s="1"/>
  <c r="C10" i="2"/>
  <c r="D10" i="2" s="1"/>
  <c r="B10" i="2"/>
  <c r="AL9" i="2"/>
  <c r="K9" i="2"/>
  <c r="L9" i="2" s="1"/>
  <c r="I9" i="2"/>
  <c r="J9" i="2" s="1"/>
  <c r="G9" i="2"/>
  <c r="H9" i="2" s="1"/>
  <c r="E9" i="2"/>
  <c r="F9" i="2" s="1"/>
  <c r="C9" i="2"/>
  <c r="D9" i="2" s="1"/>
  <c r="B9" i="2"/>
  <c r="A15" i="2" l="1"/>
  <c r="A12" i="2"/>
  <c r="A14" i="2"/>
  <c r="A11" i="2"/>
  <c r="A9" i="2"/>
  <c r="A10" i="2"/>
  <c r="A16" i="2"/>
  <c r="A19" i="2"/>
</calcChain>
</file>

<file path=xl/sharedStrings.xml><?xml version="1.0" encoding="utf-8"?>
<sst xmlns="http://schemas.openxmlformats.org/spreadsheetml/2006/main" count="94" uniqueCount="54">
  <si>
    <t>VESSEL</t>
    <phoneticPr fontId="5"/>
  </si>
  <si>
    <t>VOY</t>
  </si>
  <si>
    <t>CFS CUT</t>
    <phoneticPr fontId="5"/>
  </si>
  <si>
    <t>ETA</t>
    <phoneticPr fontId="5"/>
  </si>
  <si>
    <t>ETD</t>
    <phoneticPr fontId="5"/>
  </si>
  <si>
    <t>ETA</t>
    <phoneticPr fontId="18"/>
  </si>
  <si>
    <t>TYO</t>
    <phoneticPr fontId="5"/>
  </si>
  <si>
    <t>YOK</t>
    <phoneticPr fontId="18"/>
  </si>
  <si>
    <t>KLG</t>
    <phoneticPr fontId="18"/>
  </si>
  <si>
    <t>0 DAYS</t>
    <phoneticPr fontId="18"/>
  </si>
  <si>
    <t>東京 CFS</t>
    <phoneticPr fontId="18"/>
  </si>
  <si>
    <t>　　　　　　KEELUNG SCHEDULE - 関東　　</t>
    <rPh sb="25" eb="27">
      <t>カントウ</t>
    </rPh>
    <phoneticPr fontId="5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</si>
  <si>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5"/>
  </si>
  <si>
    <t>From Tokyo / Yokohama</t>
    <phoneticPr fontId="5"/>
  </si>
  <si>
    <t>YOK</t>
    <phoneticPr fontId="5"/>
  </si>
  <si>
    <t xml:space="preserve">㈱宇徳　東京フレートセンター </t>
    <phoneticPr fontId="4"/>
  </si>
  <si>
    <t>TEL: 03-3790-1241  FAX: 03-3790-0803</t>
    <phoneticPr fontId="5"/>
  </si>
  <si>
    <t>UPDATE:</t>
    <phoneticPr fontId="4"/>
  </si>
  <si>
    <t>E</t>
    <phoneticPr fontId="4"/>
  </si>
  <si>
    <t>3~7 DAYS</t>
    <phoneticPr fontId="5"/>
  </si>
  <si>
    <t>TEL：045-264-7011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</si>
  <si>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</si>
  <si>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貨物搬入先</t>
    <phoneticPr fontId="4"/>
  </si>
  <si>
    <t>住所/保税名所</t>
    <phoneticPr fontId="4"/>
  </si>
  <si>
    <t>会社名</t>
    <phoneticPr fontId="4"/>
  </si>
  <si>
    <t>東京都品川区八潮2-8-1 　NACCS:1FWC7</t>
    <phoneticPr fontId="4"/>
  </si>
  <si>
    <t>横浜市中区本牧埠頭9-1　　　　NACCS：2EWT8</t>
    <phoneticPr fontId="4"/>
  </si>
  <si>
    <t>横浜 CFS</t>
    <rPh sb="0" eb="2">
      <t>ヨコハマ</t>
    </rPh>
    <phoneticPr fontId="18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</si>
  <si>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</si>
  <si>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</si>
  <si>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</si>
  <si>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</si>
  <si>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</si>
  <si>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</si>
  <si>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TS SURABAYA</t>
  </si>
  <si>
    <t>TS INCHEON</t>
  </si>
  <si>
    <t>HORAI BRIDGE</t>
  </si>
  <si>
    <t>YM INCEPTION</t>
  </si>
  <si>
    <t>2610S</t>
  </si>
  <si>
    <t>224S</t>
  </si>
  <si>
    <t>274S</t>
  </si>
  <si>
    <t>火</t>
  </si>
  <si>
    <t>TSL</t>
  </si>
  <si>
    <t>YML</t>
  </si>
  <si>
    <t>金</t>
  </si>
  <si>
    <t>YM IMPROVEMENT</t>
  </si>
  <si>
    <t>最終</t>
    <rPh sb="0" eb="2">
      <t>サイシュウ</t>
    </rPh>
    <phoneticPr fontId="4"/>
  </si>
  <si>
    <t>YM IMMENSE</t>
  </si>
  <si>
    <t>407S</t>
  </si>
  <si>
    <t>2611S</t>
  </si>
  <si>
    <t>246S</t>
  </si>
  <si>
    <t>275S</t>
  </si>
  <si>
    <t>2612S</t>
  </si>
  <si>
    <t>225S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</si>
</sst>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  <numFmt numFmtId="209" formatCode="mm\-dd"/>
  </numFmts>
  <fonts count="152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4"/>
      <name val="Meiryo UI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28"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4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30" borderId="0" applyNumberFormat="0" applyBorder="0" applyAlignment="0" applyProtection="0"/>
    <xf numFmtId="0" fontId="32" fillId="0" borderId="0"/>
    <xf numFmtId="0" fontId="32" fillId="0" borderId="0"/>
    <xf numFmtId="0" fontId="27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4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7" borderId="0" applyNumberFormat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7" fillId="0" borderId="0"/>
    <xf numFmtId="0" fontId="40" fillId="48" borderId="0" applyNumberFormat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63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4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4" fillId="21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4" fillId="44" borderId="0" applyNumberFormat="0" applyBorder="0" applyAlignment="0" applyProtection="0"/>
    <xf numFmtId="183" fontId="33" fillId="0" borderId="0" applyFill="0" applyBorder="0" applyAlignment="0"/>
    <xf numFmtId="0" fontId="24" fillId="29" borderId="0" applyNumberFormat="0" applyBorder="0" applyAlignment="0" applyProtection="0"/>
    <xf numFmtId="0" fontId="27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4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24" fillId="22" borderId="0" applyNumberFormat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20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53" borderId="0" applyNumberFormat="0" applyBorder="0" applyAlignment="0" applyProtection="0"/>
    <xf numFmtId="0" fontId="59" fillId="0" borderId="29" applyNumberFormat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7" fillId="0" borderId="0">
      <alignment vertical="center"/>
    </xf>
    <xf numFmtId="38" fontId="51" fillId="0" borderId="0" applyFill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4" fillId="0" borderId="0">
      <alignment vertical="center"/>
    </xf>
    <xf numFmtId="0" fontId="27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7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63" fillId="75" borderId="0" applyNumberFormat="0" applyBorder="0" applyAlignment="0" applyProtection="0"/>
    <xf numFmtId="0" fontId="27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7" fillId="76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7" fillId="4" borderId="0" applyNumberFormat="0" applyBorder="0" applyAlignment="0" applyProtection="0"/>
    <xf numFmtId="183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20" borderId="0" applyNumberFormat="0" applyBorder="0" applyAlignment="0" applyProtection="0"/>
    <xf numFmtId="0" fontId="40" fillId="54" borderId="0" applyNumberFormat="0" applyBorder="0" applyAlignment="0" applyProtection="0"/>
    <xf numFmtId="0" fontId="24" fillId="0" borderId="0" applyBorder="0" applyProtection="0">
      <alignment vertical="center"/>
    </xf>
    <xf numFmtId="0" fontId="40" fillId="23" borderId="0" applyNumberFormat="0" applyBorder="0" applyAlignment="0" applyProtection="0"/>
    <xf numFmtId="0" fontId="27" fillId="0" borderId="0"/>
    <xf numFmtId="0" fontId="59" fillId="0" borderId="31">
      <alignment horizontal="left" vertical="center"/>
    </xf>
    <xf numFmtId="0" fontId="32" fillId="0" borderId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42" borderId="0" applyNumberFormat="0" applyBorder="0" applyAlignment="0" applyProtection="0"/>
    <xf numFmtId="0" fontId="24" fillId="18" borderId="0" applyNumberFormat="0" applyBorder="0" applyAlignment="0" applyProtection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7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7" fillId="67" borderId="0" applyNumberFormat="0" applyBorder="0" applyAlignment="0" applyProtection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70" borderId="22" applyNumberFormat="0" applyFont="0" applyAlignment="0" applyProtection="0"/>
    <xf numFmtId="0" fontId="27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4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7" fillId="0" borderId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27" fillId="0" borderId="0"/>
    <xf numFmtId="0" fontId="32" fillId="0" borderId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7" fillId="63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8" borderId="0" applyNumberFormat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6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7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7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4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5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7" fillId="6" borderId="0" applyNumberFormat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4" fillId="30" borderId="0" applyNumberFormat="0" applyBorder="0" applyAlignment="0" applyProtection="0"/>
    <xf numFmtId="0" fontId="24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7" fillId="6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4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/>
    <xf numFmtId="0" fontId="52" fillId="41" borderId="24" applyNumberFormat="0" applyAlignment="0" applyProtection="0"/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6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5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4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29" borderId="0" applyNumberFormat="0" applyBorder="0" applyAlignment="0" applyProtection="0"/>
    <xf numFmtId="0" fontId="24" fillId="0" borderId="0" applyNumberFormat="0" applyFill="0" applyBorder="0" applyProtection="0">
      <alignment vertical="center"/>
    </xf>
    <xf numFmtId="0" fontId="27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7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7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4" fillId="12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4" fillId="29" borderId="0" applyNumberFormat="0" applyBorder="0" applyAlignment="0" applyProtection="0"/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4" fillId="0" borderId="0">
      <alignment vertical="center"/>
    </xf>
    <xf numFmtId="0" fontId="24" fillId="29" borderId="0" applyNumberFormat="0" applyBorder="0" applyAlignment="0" applyProtection="0"/>
    <xf numFmtId="0" fontId="27" fillId="0" borderId="0"/>
    <xf numFmtId="0" fontId="70" fillId="62" borderId="25" applyNumberFormat="0" applyFont="0" applyAlignment="0" applyProtection="0">
      <alignment vertical="center"/>
    </xf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7" fillId="0" borderId="0"/>
    <xf numFmtId="0" fontId="24" fillId="0" borderId="0">
      <alignment vertical="center"/>
    </xf>
    <xf numFmtId="185" fontId="37" fillId="0" borderId="0" applyFill="0" applyBorder="0" applyAlignment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4" fillId="0" borderId="0">
      <alignment vertical="center"/>
    </xf>
    <xf numFmtId="0" fontId="24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7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7" fillId="0" borderId="0"/>
    <xf numFmtId="0" fontId="27" fillId="71" borderId="0" applyNumberFormat="0" applyBorder="0" applyAlignment="0" applyProtection="0"/>
    <xf numFmtId="0" fontId="24" fillId="0" borderId="0"/>
    <xf numFmtId="2" fontId="31" fillId="0" borderId="0" applyFill="0" applyBorder="0" applyAlignment="0" applyProtection="0"/>
    <xf numFmtId="0" fontId="27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61" borderId="0" applyNumberFormat="0" applyBorder="0" applyAlignment="0" applyProtection="0"/>
    <xf numFmtId="0" fontId="24" fillId="0" borderId="0">
      <alignment vertical="center"/>
    </xf>
    <xf numFmtId="0" fontId="27" fillId="5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2" borderId="0" applyNumberFormat="0" applyBorder="0" applyAlignment="0" applyProtection="0"/>
    <xf numFmtId="0" fontId="27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7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4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7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6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85" fillId="48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9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/>
    <xf numFmtId="0" fontId="24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34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2" borderId="0" applyNumberFormat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43" borderId="0" applyNumberFormat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7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34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22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194" fontId="37" fillId="0" borderId="0" applyFill="0" applyBorder="0" applyAlignment="0"/>
    <xf numFmtId="0" fontId="27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7" fillId="35" borderId="0" applyNumberFormat="0" applyBorder="0" applyAlignment="0" applyProtection="0"/>
    <xf numFmtId="0" fontId="24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59" borderId="0" applyNumberFormat="0" applyBorder="0" applyAlignment="0" applyProtection="0"/>
    <xf numFmtId="184" fontId="31" fillId="0" borderId="0" applyFill="0" applyBorder="0" applyAlignment="0" applyProtection="0"/>
    <xf numFmtId="0" fontId="27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7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7" fillId="69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59" borderId="0" applyNumberFormat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7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46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21" borderId="0" applyNumberFormat="0" applyBorder="0" applyAlignment="0" applyProtection="0"/>
    <xf numFmtId="0" fontId="63" fillId="50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183" fontId="33" fillId="0" borderId="0" applyFill="0" applyBorder="0" applyAlignment="0"/>
    <xf numFmtId="0" fontId="27" fillId="46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4" fillId="21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7" fillId="39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7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4" fillId="0" borderId="0">
      <alignment vertical="center"/>
    </xf>
    <xf numFmtId="0" fontId="27" fillId="7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7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5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7" fillId="85" borderId="0" applyNumberFormat="0" applyBorder="0" applyAlignment="0" applyProtection="0"/>
    <xf numFmtId="0" fontId="24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7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5" fontId="37" fillId="0" borderId="0" applyFill="0" applyBorder="0" applyAlignment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7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32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4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2" borderId="0" applyNumberFormat="0" applyBorder="0" applyAlignment="0" applyProtection="0"/>
    <xf numFmtId="0" fontId="24" fillId="0" borderId="0">
      <alignment vertical="center"/>
    </xf>
    <xf numFmtId="0" fontId="27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1" fillId="0" borderId="0" applyFill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3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4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4" fillId="13" borderId="0" applyNumberFormat="0" applyBorder="0" applyAlignment="0" applyProtection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4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4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4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7" fillId="85" borderId="0" applyNumberFormat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0" fontId="32" fillId="0" borderId="0"/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7" fillId="67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10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31" fillId="0" borderId="0"/>
    <xf numFmtId="0" fontId="27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0" fontId="27" fillId="6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/>
    <xf numFmtId="0" fontId="24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0" fontId="24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4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7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7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40" borderId="0" applyNumberFormat="0" applyBorder="0" applyAlignment="0" applyProtection="0"/>
    <xf numFmtId="0" fontId="63" fillId="75" borderId="0" applyNumberFormat="0" applyBorder="0" applyAlignment="0" applyProtection="0"/>
    <xf numFmtId="0" fontId="24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63" fillId="89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7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60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/>
    <xf numFmtId="0" fontId="24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32" fillId="0" borderId="0"/>
    <xf numFmtId="0" fontId="32" fillId="0" borderId="0"/>
    <xf numFmtId="0" fontId="27" fillId="76" borderId="0" applyNumberFormat="0" applyBorder="0" applyAlignment="0" applyProtection="0"/>
    <xf numFmtId="0" fontId="27" fillId="0" borderId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32" fillId="8" borderId="0" applyNumberFormat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7" fillId="2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4" fillId="12" borderId="0" applyNumberFormat="0" applyBorder="0" applyAlignment="0" applyProtection="0"/>
    <xf numFmtId="0" fontId="27" fillId="0" borderId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35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31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13" borderId="0" applyNumberFormat="0" applyBorder="0" applyAlignment="0" applyProtection="0"/>
    <xf numFmtId="0" fontId="27" fillId="52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32" fillId="0" borderId="0"/>
    <xf numFmtId="0" fontId="24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35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32" fillId="0" borderId="0"/>
    <xf numFmtId="189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4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4" fillId="43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7" fillId="74" borderId="0" applyNumberFormat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7" fillId="74" borderId="0" applyNumberFormat="0" applyBorder="0" applyAlignment="0" applyProtection="0"/>
    <xf numFmtId="0" fontId="24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8" fillId="0" borderId="16" applyNumberFormat="0" applyFill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7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4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88" borderId="0" applyNumberFormat="0" applyBorder="0" applyAlignment="0" applyProtection="0"/>
    <xf numFmtId="0" fontId="27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192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4" fillId="0" borderId="0">
      <alignment vertical="center"/>
    </xf>
    <xf numFmtId="192" fontId="33" fillId="0" borderId="0" applyFill="0" applyBorder="0" applyAlignment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4" fillId="0" borderId="0">
      <alignment vertical="center"/>
    </xf>
    <xf numFmtId="0" fontId="95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4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7" fillId="0" borderId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27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0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8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7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4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32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4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4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7" fillId="0" borderId="0"/>
    <xf numFmtId="10" fontId="31" fillId="0" borderId="0" applyFill="0" applyBorder="0" applyAlignment="0" applyProtection="0"/>
    <xf numFmtId="0" fontId="2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/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4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7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0" borderId="0" applyBorder="0" applyProtection="0">
      <alignment vertical="center"/>
    </xf>
    <xf numFmtId="0" fontId="24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7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7" fillId="0" borderId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/>
    <xf numFmtId="198" fontId="33" fillId="0" borderId="0"/>
    <xf numFmtId="183" fontId="33" fillId="0" borderId="0" applyFill="0" applyBorder="0" applyAlignment="0"/>
    <xf numFmtId="0" fontId="27" fillId="0" borderId="0">
      <alignment vertical="center"/>
    </xf>
    <xf numFmtId="0" fontId="27" fillId="0" borderId="0"/>
    <xf numFmtId="198" fontId="33" fillId="0" borderId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/>
    <xf numFmtId="183" fontId="33" fillId="0" borderId="0" applyFill="0" applyBorder="0" applyAlignment="0"/>
    <xf numFmtId="0" fontId="2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4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4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2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2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32" fillId="0" borderId="0"/>
    <xf numFmtId="0" fontId="31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32" fillId="0" borderId="0"/>
    <xf numFmtId="0" fontId="33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24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184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/>
    <xf numFmtId="0" fontId="31" fillId="17" borderId="25" applyNumberFormat="0" applyAlignment="0" applyProtection="0"/>
    <xf numFmtId="0" fontId="24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183" fontId="33" fillId="0" borderId="0" applyFill="0" applyBorder="0" applyAlignment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32" fillId="0" borderId="0"/>
    <xf numFmtId="200" fontId="33" fillId="0" borderId="0" applyFill="0" applyBorder="0" applyAlignment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200" fontId="33" fillId="0" borderId="0" applyFill="0" applyBorder="0" applyAlignment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48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93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0" fontId="5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181" fontId="37" fillId="0" borderId="0" applyFill="0" applyBorder="0" applyAlignment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0" fontId="126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4" fillId="0" borderId="0"/>
    <xf numFmtId="0" fontId="24" fillId="0" borderId="0"/>
    <xf numFmtId="0" fontId="32" fillId="0" borderId="0"/>
    <xf numFmtId="0" fontId="27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118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51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33" fillId="0" borderId="0"/>
    <xf numFmtId="0" fontId="32" fillId="0" borderId="0">
      <alignment vertical="center"/>
    </xf>
    <xf numFmtId="0" fontId="27" fillId="0" borderId="0"/>
    <xf numFmtId="0" fontId="33" fillId="0" borderId="0"/>
    <xf numFmtId="0" fontId="27" fillId="0" borderId="0">
      <alignment vertical="center"/>
    </xf>
    <xf numFmtId="0" fontId="27" fillId="0" borderId="0"/>
    <xf numFmtId="0" fontId="33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4" fillId="0" borderId="0"/>
    <xf numFmtId="0" fontId="32" fillId="0" borderId="0"/>
    <xf numFmtId="0" fontId="27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4" fillId="62" borderId="25" applyNumberFormat="0" applyFon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32" fillId="0" borderId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0" fontId="24" fillId="0" borderId="0"/>
    <xf numFmtId="0" fontId="32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4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193" fontId="33" fillId="0" borderId="0" applyFill="0" applyBorder="0" applyAlignment="0"/>
    <xf numFmtId="0" fontId="27" fillId="0" borderId="0"/>
    <xf numFmtId="0" fontId="24" fillId="0" borderId="0"/>
    <xf numFmtId="0" fontId="24" fillId="0" borderId="0"/>
    <xf numFmtId="0" fontId="74" fillId="30" borderId="0" applyNumberFormat="0" applyBorder="0" applyAlignment="0" applyProtection="0">
      <alignment vertical="center"/>
    </xf>
    <xf numFmtId="0" fontId="27" fillId="0" borderId="0"/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6" fillId="86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70" borderId="22" applyNumberFormat="0" applyFon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37" applyNumberFormat="0" applyFill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8" fillId="0" borderId="32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8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2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</cellStyleXfs>
  <cellXfs count="1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5" fillId="0" borderId="1" xfId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8" fillId="0" borderId="13" xfId="1" applyFont="1" applyBorder="1" applyAlignment="1"/>
    <xf numFmtId="0" fontId="8" fillId="0" borderId="3" xfId="1" applyFont="1" applyBorder="1" applyAlignment="1"/>
    <xf numFmtId="0" fontId="12" fillId="0" borderId="6" xfId="1" applyFont="1" applyBorder="1" applyAlignment="1">
      <alignment vertical="center"/>
    </xf>
    <xf numFmtId="0" fontId="8" fillId="0" borderId="1" xfId="1" applyFont="1" applyBorder="1" applyAlignment="1"/>
    <xf numFmtId="0" fontId="8" fillId="0" borderId="7" xfId="1" applyFont="1" applyBorder="1" applyAlignment="1"/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4" fillId="0" borderId="0" xfId="1" applyFont="1" applyBorder="1" applyAlignment="1"/>
    <xf numFmtId="180" fontId="22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41" xfId="1" applyNumberFormat="1" applyFont="1" applyFill="1" applyBorder="1" applyAlignment="1" applyProtection="1">
      <alignment horizontal="center" vertical="center"/>
      <protection locked="0"/>
    </xf>
    <xf numFmtId="180" fontId="2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8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1" fillId="0" borderId="0" xfId="1" applyFont="1" applyFill="1" applyBorder="1" applyAlignment="1">
      <alignment vertical="center"/>
    </xf>
    <xf numFmtId="180" fontId="22" fillId="0" borderId="39" xfId="1" applyNumberFormat="1" applyFont="1" applyFill="1" applyBorder="1" applyAlignment="1" applyProtection="1">
      <alignment horizontal="left" vertical="center"/>
      <protection locked="0"/>
    </xf>
    <xf numFmtId="180" fontId="22" fillId="0" borderId="49" xfId="1" applyNumberFormat="1" applyFont="1" applyFill="1" applyBorder="1" applyAlignment="1" applyProtection="1">
      <alignment horizontal="left" vertical="center"/>
      <protection locked="0"/>
    </xf>
    <xf numFmtId="179" fontId="22" fillId="0" borderId="38" xfId="1" applyNumberFormat="1" applyFont="1" applyFill="1" applyBorder="1" applyAlignment="1" applyProtection="1">
      <alignment horizontal="center" vertical="center" shrinkToFit="1"/>
      <protection locked="0"/>
    </xf>
    <xf numFmtId="179" fontId="22" fillId="0" borderId="41" xfId="1" applyNumberFormat="1" applyFont="1" applyFill="1" applyBorder="1" applyAlignment="1" applyProtection="1">
      <alignment horizontal="center" vertical="center" shrinkToFit="1"/>
      <protection locked="0"/>
    </xf>
    <xf numFmtId="0" fontId="150" fillId="0" borderId="50" xfId="12898" applyFont="1" applyBorder="1" applyAlignment="1">
      <alignment horizontal="left" vertical="center"/>
    </xf>
    <xf numFmtId="0" fontId="151" fillId="0" borderId="0" xfId="1" applyFont="1" applyAlignment="1">
      <alignment vertical="center"/>
    </xf>
    <xf numFmtId="0" fontId="150" fillId="0" borderId="38" xfId="12898" applyFont="1" applyBorder="1" applyAlignment="1">
      <alignment horizontal="left" vertical="center"/>
    </xf>
    <xf numFmtId="180" fontId="22" fillId="0" borderId="42" xfId="1" applyNumberFormat="1" applyFont="1" applyFill="1" applyBorder="1" applyAlignment="1" applyProtection="1">
      <alignment horizontal="left" vertical="center"/>
      <protection locked="0"/>
    </xf>
    <xf numFmtId="0" fontId="8" fillId="0" borderId="50" xfId="13412" applyFont="1" applyBorder="1" applyAlignment="1">
      <alignment horizontal="left" vertical="center"/>
    </xf>
    <xf numFmtId="0" fontId="8" fillId="95" borderId="38" xfId="13412" applyFont="1" applyFill="1" applyBorder="1" applyAlignment="1">
      <alignment horizontal="left" vertical="center"/>
    </xf>
    <xf numFmtId="0" fontId="8" fillId="95" borderId="38" xfId="13425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0" fontId="8" fillId="95" borderId="50" xfId="13412" applyFont="1" applyFill="1" applyBorder="1" applyAlignment="1">
      <alignment horizontal="left" vertical="center"/>
    </xf>
    <xf numFmtId="0" fontId="23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2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15" xfId="1" applyNumberFormat="1" applyFont="1" applyFill="1" applyBorder="1" applyAlignment="1" applyProtection="1">
      <alignment horizontal="center" vertical="center"/>
      <protection locked="0"/>
    </xf>
    <xf numFmtId="178" fontId="12" fillId="3" borderId="46" xfId="1" applyNumberFormat="1" applyFont="1" applyFill="1" applyBorder="1" applyAlignment="1">
      <alignment horizontal="center" vertical="center"/>
    </xf>
    <xf numFmtId="178" fontId="12" fillId="3" borderId="47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9" fillId="3" borderId="42" xfId="1" applyNumberFormat="1" applyFont="1" applyFill="1" applyBorder="1" applyAlignment="1">
      <alignment horizontal="center" vertical="center" wrapText="1"/>
    </xf>
    <xf numFmtId="0" fontId="19" fillId="3" borderId="39" xfId="1" applyNumberFormat="1" applyFont="1" applyFill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 wrapText="1"/>
    </xf>
    <xf numFmtId="0" fontId="19" fillId="3" borderId="43" xfId="1" applyNumberFormat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177" fontId="19" fillId="3" borderId="46" xfId="1" applyNumberFormat="1" applyFont="1" applyFill="1" applyBorder="1" applyAlignment="1">
      <alignment horizontal="center" vertical="center"/>
    </xf>
    <xf numFmtId="1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0" fillId="3" borderId="38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8" fillId="0" borderId="46" xfId="13412" applyFont="1" applyBorder="1" applyAlignment="1">
      <alignment horizontal="left" vertical="center"/>
    </xf>
    <xf numFmtId="0" fontId="150" fillId="0" borderId="51" xfId="12898" applyFont="1" applyBorder="1" applyAlignment="1">
      <alignment horizontal="left" vertical="center"/>
    </xf>
    <xf numFmtId="180" fontId="22" fillId="0" borderId="0" xfId="1" applyNumberFormat="1" applyFont="1" applyFill="1" applyBorder="1" applyAlignment="1" applyProtection="1">
      <alignment horizontal="left" vertical="center"/>
      <protection locked="0"/>
    </xf>
    <xf numFmtId="179" fontId="22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0" xfId="1" applyNumberFormat="1" applyFont="1" applyFill="1" applyBorder="1" applyAlignment="1" applyProtection="1">
      <alignment horizontal="center" vertical="center"/>
      <protection locked="0"/>
    </xf>
    <xf numFmtId="180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3412" applyFont="1" applyBorder="1" applyAlignment="1">
      <alignment horizontal="left" vertical="center"/>
    </xf>
    <xf numFmtId="0" fontId="8" fillId="0" borderId="0" xfId="13412" applyFont="1" applyBorder="1" applyAlignment="1">
      <alignment horizontal="center" vertical="center"/>
    </xf>
    <xf numFmtId="180" fontId="8" fillId="0" borderId="0" xfId="13425" applyNumberFormat="1" applyFont="1" applyBorder="1" applyAlignment="1">
      <alignment horizontal="center" vertical="center"/>
    </xf>
    <xf numFmtId="0" fontId="8" fillId="0" borderId="0" xfId="13425" applyFont="1" applyBorder="1" applyAlignment="1">
      <alignment horizontal="center" vertical="center"/>
    </xf>
    <xf numFmtId="0" fontId="150" fillId="0" borderId="0" xfId="12898" applyFont="1" applyBorder="1" applyAlignment="1">
      <alignment horizontal="left" vertical="center"/>
    </xf>
    <xf numFmtId="0" fontId="8" fillId="0" borderId="0" xfId="1" applyFont="1" applyBorder="1" applyAlignment="1"/>
    <xf numFmtId="0" fontId="8" fillId="95" borderId="0" xfId="13412" applyFont="1" applyFill="1" applyBorder="1" applyAlignment="1">
      <alignment horizontal="left" vertical="center"/>
    </xf>
    <xf numFmtId="0" fontId="8" fillId="95" borderId="0" xfId="13412" applyFont="1" applyFill="1" applyBorder="1" applyAlignment="1">
      <alignment horizontal="center" vertical="center"/>
    </xf>
    <xf numFmtId="180" fontId="8" fillId="95" borderId="0" xfId="13425" applyNumberFormat="1" applyFont="1" applyFill="1" applyBorder="1" applyAlignment="1">
      <alignment horizontal="center" vertical="center"/>
    </xf>
    <xf numFmtId="0" fontId="8" fillId="95" borderId="0" xfId="13425" applyFont="1" applyFill="1" applyBorder="1" applyAlignment="1">
      <alignment horizontal="center" vertical="center"/>
    </xf>
    <xf numFmtId="180" fontId="22" fillId="0" borderId="53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95" borderId="38" xfId="13412" applyFont="1" applyFill="1" applyBorder="1" applyAlignment="1">
      <alignment horizontal="center" vertical="center"/>
    </xf>
    <xf numFmtId="0" fontId="8" fillId="0" borderId="38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left" vertical="center"/>
    </xf>
    <xf numFmtId="0" fontId="8" fillId="95" borderId="38" xfId="13426" applyFont="1" applyFill="1" applyBorder="1" applyAlignment="1">
      <alignment horizontal="center" vertical="center"/>
    </xf>
    <xf numFmtId="180" fontId="8" fillId="95" borderId="38" xfId="13426" applyNumberFormat="1" applyFont="1" applyFill="1" applyBorder="1" applyAlignment="1">
      <alignment horizontal="center" vertical="center"/>
    </xf>
    <xf numFmtId="0" fontId="8" fillId="0" borderId="38" xfId="13426" applyFont="1" applyBorder="1" applyAlignment="1">
      <alignment horizontal="center" vertical="center"/>
    </xf>
    <xf numFmtId="180" fontId="8" fillId="0" borderId="38" xfId="13426" applyNumberFormat="1" applyFont="1" applyBorder="1" applyAlignment="1">
      <alignment horizontal="center" vertical="center"/>
    </xf>
    <xf numFmtId="0" fontId="8" fillId="0" borderId="38" xfId="13412" applyFont="1" applyBorder="1" applyAlignment="1">
      <alignment horizontal="left" vertical="center"/>
    </xf>
    <xf numFmtId="180" fontId="22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2" fillId="0" borderId="52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52" xfId="1" applyNumberFormat="1" applyFont="1" applyFill="1" applyBorder="1" applyAlignment="1" applyProtection="1">
      <alignment horizontal="center" vertical="center"/>
      <protection locked="0"/>
    </xf>
    <xf numFmtId="0" fontId="8" fillId="0" borderId="50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center" vertical="center"/>
    </xf>
    <xf numFmtId="0" fontId="8" fillId="0" borderId="38" xfId="13412" applyFont="1" applyBorder="1" applyAlignment="1">
      <alignment horizontal="center" vertical="center"/>
    </xf>
    <xf numFmtId="0" fontId="8" fillId="0" borderId="50" xfId="13412" applyFont="1" applyBorder="1" applyAlignment="1">
      <alignment horizontal="left" vertical="center"/>
    </xf>
    <xf numFmtId="0" fontId="8" fillId="95" borderId="38" xfId="13412" applyFont="1" applyFill="1" applyBorder="1" applyAlignment="1">
      <alignment horizontal="left" vertical="center"/>
    </xf>
    <xf numFmtId="0" fontId="8" fillId="0" borderId="50" xfId="13427" applyFont="1" applyBorder="1" applyAlignment="1">
      <alignment horizontal="center" vertical="center"/>
    </xf>
    <xf numFmtId="180" fontId="8" fillId="0" borderId="50" xfId="13427" applyNumberFormat="1" applyFont="1" applyBorder="1" applyAlignment="1">
      <alignment horizontal="center" vertical="center"/>
    </xf>
    <xf numFmtId="0" fontId="8" fillId="95" borderId="38" xfId="13427" applyFont="1" applyFill="1" applyBorder="1" applyAlignment="1">
      <alignment horizontal="center" vertical="center"/>
    </xf>
    <xf numFmtId="180" fontId="8" fillId="95" borderId="38" xfId="13427" applyNumberFormat="1" applyFont="1" applyFill="1" applyBorder="1" applyAlignment="1">
      <alignment horizontal="center" vertical="center"/>
    </xf>
    <xf numFmtId="0" fontId="8" fillId="0" borderId="38" xfId="13427" applyFont="1" applyBorder="1" applyAlignment="1">
      <alignment horizontal="center" vertical="center"/>
    </xf>
    <xf numFmtId="180" fontId="8" fillId="0" borderId="38" xfId="13427" applyNumberFormat="1" applyFont="1" applyBorder="1" applyAlignment="1">
      <alignment horizontal="center" vertical="center"/>
    </xf>
    <xf numFmtId="0" fontId="8" fillId="95" borderId="38" xfId="13427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0" fontId="8" fillId="95" borderId="50" xfId="13412" applyFont="1" applyFill="1" applyBorder="1" applyAlignment="1">
      <alignment horizontal="left" vertical="center"/>
    </xf>
    <xf numFmtId="0" fontId="8" fillId="95" borderId="50" xfId="13412" applyFont="1" applyFill="1" applyBorder="1" applyAlignment="1">
      <alignment horizontal="center" vertical="center"/>
    </xf>
    <xf numFmtId="180" fontId="8" fillId="96" borderId="38" xfId="13427" applyNumberFormat="1" applyFont="1" applyFill="1" applyBorder="1" applyAlignment="1">
      <alignment horizontal="center" vertical="center"/>
    </xf>
  </cellXfs>
  <cellStyles count="13428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10" xfId="13412" xr:uid="{CB2C6DFA-74CF-497D-B608-CA94BE4EE172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 9" xfId="13410" xr:uid="{B03316E6-3EDB-43EC-A6F9-8C05FB87571E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8" xfId="13409" xr:uid="{7C015325-DF62-4F97-AE83-B07AA9ACAF51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41" xfId="13413" xr:uid="{16D7A2A4-D0A2-4D35-8353-9EC77D69E13B}"/>
    <cellStyle name="標準 42" xfId="13415" xr:uid="{D0DB219B-380C-48EA-9D09-48A5EB47689B}"/>
    <cellStyle name="標準 43" xfId="13414" xr:uid="{CFCF9C2F-A31D-4DEE-A635-0CA9FB9C81DC}"/>
    <cellStyle name="標準 44" xfId="13416" xr:uid="{CA0956DC-0DA3-4E2E-B691-3D8744C99C05}"/>
    <cellStyle name="標準 45" xfId="13411" xr:uid="{937B374E-1402-482B-94EF-DF53B54BBD9D}"/>
    <cellStyle name="標準 46" xfId="13417" xr:uid="{9B9851FF-9810-4158-8FC6-BB9DA3BAD0EE}"/>
    <cellStyle name="標準 47" xfId="13418" xr:uid="{0CF5A4CB-BA52-46E1-945B-AFB0A210432F}"/>
    <cellStyle name="標準 48" xfId="13419" xr:uid="{F454B328-F614-4154-93B2-E25E62C98AE4}"/>
    <cellStyle name="標準 49" xfId="13420" xr:uid="{64E9DD6D-1E7F-4FD5-B860-EB28C814FDC7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50" xfId="13421" xr:uid="{C71B6009-A9E2-4C5A-B826-29EDEF4F5091}"/>
    <cellStyle name="標準 51" xfId="13422" xr:uid="{A9A90595-297F-429A-BF87-7423A7E957AF}"/>
    <cellStyle name="標準 52" xfId="13423" xr:uid="{2E079766-32DB-4320-8F8E-1C106B5EDAEC}"/>
    <cellStyle name="標準 53" xfId="13424" xr:uid="{4A4EAA67-21B8-4DFE-8423-B471AC977178}"/>
    <cellStyle name="標準 54" xfId="13425" xr:uid="{6234CBF8-5E64-4469-A87B-A5CA38D8F609}"/>
    <cellStyle name="標準 55" xfId="13426" xr:uid="{739ED042-356F-4846-B645-866DE20BB591}"/>
    <cellStyle name="標準 56" xfId="13427" xr:uid="{75644417-CD1F-4FC3-9DE3-A530F5AC83D4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16</xdr:col>
      <xdr:colOff>452436</xdr:colOff>
      <xdr:row>2</xdr:row>
      <xdr:rowOff>202912</xdr:rowOff>
    </xdr:from>
    <xdr:to>
      <xdr:col>23</xdr:col>
      <xdr:colOff>619125</xdr:colOff>
      <xdr:row>13</xdr:row>
      <xdr:rowOff>567858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60124" y="179835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18847</xdr:rowOff>
    </xdr:from>
    <xdr:to>
      <xdr:col>3</xdr:col>
      <xdr:colOff>47625</xdr:colOff>
      <xdr:row>2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828145</xdr:colOff>
      <xdr:row>3</xdr:row>
      <xdr:rowOff>333374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806583" y="2833687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928688</xdr:colOff>
      <xdr:row>16</xdr:row>
      <xdr:rowOff>23813</xdr:rowOff>
    </xdr:from>
    <xdr:to>
      <xdr:col>24</xdr:col>
      <xdr:colOff>500062</xdr:colOff>
      <xdr:row>33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64438" y="9001126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248951</xdr:colOff>
      <xdr:row>9</xdr:row>
      <xdr:rowOff>190499</xdr:rowOff>
    </xdr:from>
    <xdr:to>
      <xdr:col>16</xdr:col>
      <xdr:colOff>23812</xdr:colOff>
      <xdr:row>18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227389" y="5167312"/>
          <a:ext cx="5204111" cy="5119688"/>
          <a:chOff x="30021410" y="2616623"/>
          <a:chExt cx="9302750" cy="6610816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1"/>
            <a:ext cx="5749360" cy="5926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3"/>
  <sheetViews>
    <sheetView tabSelected="1" view="pageBreakPreview" zoomScale="40" zoomScaleNormal="40" zoomScaleSheetLayoutView="40" zoomScalePageLayoutView="40" workbookViewId="0">
      <selection activeCell="A12" sqref="A12:L20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25" width="9" style="4"/>
    <col min="26" max="38" width="9" style="4" hidden="1" customWidth="1"/>
    <col min="39" max="39" width="9" style="4" customWidth="1"/>
    <col min="40" max="16384" width="9" style="4"/>
  </cols>
  <sheetData>
    <row r="1" spans="1:3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101" t="s">
        <v>12</v>
      </c>
      <c r="Q1" s="101"/>
      <c r="R1" s="101"/>
      <c r="S1" s="101"/>
      <c r="T1" s="101"/>
      <c r="U1" s="101"/>
      <c r="V1" s="101"/>
      <c r="W1" s="101"/>
    </row>
    <row r="2" spans="1:38" s="3" customFormat="1" ht="55.5" customHeight="1">
      <c r="A2" s="5"/>
      <c r="B2" s="6"/>
      <c r="C2" s="6"/>
      <c r="D2" s="6"/>
      <c r="E2" s="6"/>
      <c r="F2" s="6"/>
      <c r="G2" s="7"/>
      <c r="H2" s="8"/>
      <c r="I2" s="103"/>
      <c r="J2" s="103"/>
      <c r="K2" s="6"/>
      <c r="L2" s="6"/>
      <c r="M2" s="9"/>
      <c r="N2" s="11"/>
      <c r="O2" s="23"/>
      <c r="R2" s="102" t="s">
        <v>17</v>
      </c>
      <c r="S2" s="102"/>
      <c r="T2" s="102"/>
      <c r="U2" s="99">
        <v>46162</v>
      </c>
      <c r="V2" s="100"/>
      <c r="W2" s="100"/>
      <c r="X2" s="24" t="s">
        <v>18</v>
      </c>
    </row>
    <row r="3" spans="1:38" s="10" customFormat="1" ht="70.5" customHeight="1">
      <c r="A3" s="12" t="s">
        <v>13</v>
      </c>
      <c r="B3" s="7"/>
      <c r="C3" s="7"/>
      <c r="D3" s="7"/>
      <c r="E3" s="7"/>
      <c r="F3" s="7"/>
      <c r="G3" s="42"/>
      <c r="H3" s="42"/>
      <c r="I3" s="42"/>
      <c r="J3" s="42"/>
      <c r="L3" s="13"/>
      <c r="M3" s="13"/>
      <c r="N3" s="13"/>
      <c r="O3" s="13"/>
      <c r="P3" s="13"/>
      <c r="Q3" s="14"/>
      <c r="R3" s="13"/>
    </row>
    <row r="4" spans="1:38" s="15" customFormat="1" ht="30" customHeight="1">
      <c r="A4" s="92" t="s">
        <v>0</v>
      </c>
      <c r="B4" s="95" t="s">
        <v>1</v>
      </c>
      <c r="C4" s="95" t="s">
        <v>2</v>
      </c>
      <c r="D4" s="95"/>
      <c r="E4" s="95"/>
      <c r="F4" s="95"/>
      <c r="G4" s="95" t="s">
        <v>3</v>
      </c>
      <c r="H4" s="95"/>
      <c r="I4" s="95" t="s">
        <v>4</v>
      </c>
      <c r="J4" s="95"/>
      <c r="K4" s="106" t="s">
        <v>5</v>
      </c>
      <c r="L4" s="107"/>
      <c r="W4" s="16"/>
      <c r="X4" s="16"/>
      <c r="Y4" s="16"/>
      <c r="Z4" s="16"/>
      <c r="AA4" s="16"/>
      <c r="AB4" s="16"/>
    </row>
    <row r="5" spans="1:38" s="15" customFormat="1" ht="30" customHeight="1">
      <c r="A5" s="93"/>
      <c r="B5" s="96"/>
      <c r="C5" s="96" t="s">
        <v>6</v>
      </c>
      <c r="D5" s="96"/>
      <c r="E5" s="96" t="s">
        <v>14</v>
      </c>
      <c r="F5" s="96"/>
      <c r="G5" s="104" t="s">
        <v>7</v>
      </c>
      <c r="H5" s="104"/>
      <c r="I5" s="104" t="s">
        <v>7</v>
      </c>
      <c r="J5" s="104"/>
      <c r="K5" s="104" t="s">
        <v>8</v>
      </c>
      <c r="L5" s="105"/>
      <c r="W5" s="17"/>
      <c r="X5" s="17"/>
      <c r="Y5" s="17"/>
      <c r="Z5" s="17"/>
      <c r="AA5" s="17"/>
      <c r="AB5" s="17"/>
    </row>
    <row r="6" spans="1:38" s="15" customFormat="1" ht="30" customHeight="1">
      <c r="A6" s="93"/>
      <c r="B6" s="96"/>
      <c r="C6" s="96"/>
      <c r="D6" s="96"/>
      <c r="E6" s="96"/>
      <c r="F6" s="96"/>
      <c r="G6" s="104"/>
      <c r="H6" s="104"/>
      <c r="I6" s="104"/>
      <c r="J6" s="104"/>
      <c r="K6" s="104"/>
      <c r="L6" s="105"/>
    </row>
    <row r="7" spans="1:38" s="15" customFormat="1" ht="30" customHeight="1">
      <c r="A7" s="93"/>
      <c r="B7" s="96"/>
      <c r="C7" s="96"/>
      <c r="D7" s="96"/>
      <c r="E7" s="96"/>
      <c r="F7" s="96"/>
      <c r="G7" s="104"/>
      <c r="H7" s="104"/>
      <c r="I7" s="104"/>
      <c r="J7" s="104"/>
      <c r="K7" s="104"/>
      <c r="L7" s="105"/>
    </row>
    <row r="8" spans="1:38" s="16" customFormat="1" ht="30" customHeight="1">
      <c r="A8" s="94"/>
      <c r="B8" s="97"/>
      <c r="C8" s="46"/>
      <c r="D8" s="46"/>
      <c r="E8" s="46"/>
      <c r="F8" s="46"/>
      <c r="G8" s="98"/>
      <c r="H8" s="98"/>
      <c r="I8" s="82" t="s">
        <v>9</v>
      </c>
      <c r="J8" s="82"/>
      <c r="K8" s="82" t="s">
        <v>19</v>
      </c>
      <c r="L8" s="83"/>
      <c r="W8" s="15"/>
      <c r="X8" s="15"/>
      <c r="Y8" s="15"/>
      <c r="Z8" s="15"/>
      <c r="AA8" s="15"/>
      <c r="AB8" s="15"/>
      <c r="AL8" s="16" t="s">
        <v>46</v>
      </c>
    </row>
    <row r="9" spans="1:38" s="15" customFormat="1" ht="45" customHeight="1">
      <c r="A9" s="71" t="str">
        <f>IF(AND(D9="水",F9="水"),AL9,"★"&amp;AL9)</f>
        <v>※YM IMPROVEMENT</v>
      </c>
      <c r="B9" s="134" t="str">
        <f t="shared" ref="B9:B20" si="0">AA9</f>
        <v>274S</v>
      </c>
      <c r="C9" s="135">
        <f t="shared" ref="C9:C20" si="1">AB9</f>
        <v>46162</v>
      </c>
      <c r="D9" s="135" t="str">
        <f>TEXT(C9,"aaa")</f>
        <v>水</v>
      </c>
      <c r="E9" s="135">
        <f t="shared" ref="E9:E20" si="2">AC9</f>
        <v>46162</v>
      </c>
      <c r="F9" s="135" t="str">
        <f>TEXT(E9,"aaa")</f>
        <v>水</v>
      </c>
      <c r="G9" s="135">
        <f t="shared" ref="G9:G20" si="3">AD9</f>
        <v>46164</v>
      </c>
      <c r="H9" s="135" t="str">
        <f>TEXT(G9,"aaa")</f>
        <v>金</v>
      </c>
      <c r="I9" s="135">
        <f t="shared" ref="I9:I20" si="4">AE9</f>
        <v>46164</v>
      </c>
      <c r="J9" s="133" t="str">
        <f>TEXT(I9,"aaa")</f>
        <v>金</v>
      </c>
      <c r="K9" s="133">
        <f t="shared" ref="K9:K20" si="5">AG9</f>
        <v>46169</v>
      </c>
      <c r="L9" s="124" t="str">
        <f>TEXT(K9,"aaa")</f>
        <v>水</v>
      </c>
      <c r="Z9" s="132" t="s">
        <v>45</v>
      </c>
      <c r="AA9" s="126" t="s">
        <v>40</v>
      </c>
      <c r="AB9" s="131">
        <v>46162</v>
      </c>
      <c r="AC9" s="131">
        <v>46162</v>
      </c>
      <c r="AD9" s="131">
        <v>46164</v>
      </c>
      <c r="AE9" s="131">
        <v>46164</v>
      </c>
      <c r="AF9" s="130" t="s">
        <v>44</v>
      </c>
      <c r="AG9" s="131">
        <v>46169</v>
      </c>
      <c r="AH9" s="130" t="s">
        <v>43</v>
      </c>
      <c r="AI9" s="69"/>
      <c r="AJ9" s="75"/>
      <c r="AK9" s="70"/>
      <c r="AL9" s="68" t="str">
        <f t="shared" ref="AL9:AL12" si="6">IF(Z9=AJ9,Z9,"※"&amp;Z9)</f>
        <v>※YM IMPROVEMENT</v>
      </c>
    </row>
    <row r="10" spans="1:38" s="15" customFormat="1" ht="45" customHeight="1">
      <c r="A10" s="64" t="str">
        <f t="shared" ref="A10:A20" si="7">IF(AND(D10="金",F10="金"),AL10,"★"&amp;AL10)</f>
        <v>※TS SURABAYA</v>
      </c>
      <c r="B10" s="66" t="str">
        <f t="shared" si="0"/>
        <v>2610S</v>
      </c>
      <c r="C10" s="43">
        <f t="shared" si="1"/>
        <v>46164</v>
      </c>
      <c r="D10" s="43" t="str">
        <f t="shared" ref="D10:D20" si="8">TEXT(C10,"aaa")</f>
        <v>金</v>
      </c>
      <c r="E10" s="43">
        <f t="shared" si="2"/>
        <v>46164</v>
      </c>
      <c r="F10" s="43" t="str">
        <f t="shared" ref="F10:F20" si="9">TEXT(E10,"aaa")</f>
        <v>金</v>
      </c>
      <c r="G10" s="43">
        <f t="shared" si="3"/>
        <v>46168</v>
      </c>
      <c r="H10" s="43" t="str">
        <f t="shared" ref="H10:H20" si="10">TEXT(G10,"aaa")</f>
        <v>火</v>
      </c>
      <c r="I10" s="43">
        <f t="shared" si="4"/>
        <v>46168</v>
      </c>
      <c r="J10" s="44" t="str">
        <f t="shared" ref="J10:J20" si="11">TEXT(I10,"aaa")</f>
        <v>火</v>
      </c>
      <c r="K10" s="44">
        <f t="shared" si="5"/>
        <v>46173</v>
      </c>
      <c r="L10" s="45" t="str">
        <f t="shared" ref="L10:L20" si="12">TEXT(K10,"aaa")</f>
        <v>日</v>
      </c>
      <c r="Z10" s="127" t="s">
        <v>34</v>
      </c>
      <c r="AA10" s="125" t="s">
        <v>38</v>
      </c>
      <c r="AB10" s="129">
        <v>46164</v>
      </c>
      <c r="AC10" s="129">
        <v>46164</v>
      </c>
      <c r="AD10" s="129">
        <v>46168</v>
      </c>
      <c r="AE10" s="129">
        <v>46168</v>
      </c>
      <c r="AF10" s="128" t="s">
        <v>41</v>
      </c>
      <c r="AG10" s="129">
        <v>46173</v>
      </c>
      <c r="AH10" s="128" t="s">
        <v>42</v>
      </c>
      <c r="AJ10" s="73"/>
      <c r="AL10" s="68" t="str">
        <f>IF(Z10=AJ10,Z10,"※"&amp;Z10)</f>
        <v>※TS SURABAYA</v>
      </c>
    </row>
    <row r="11" spans="1:38" s="15" customFormat="1" ht="45" customHeight="1">
      <c r="A11" s="64" t="str">
        <f>IF(AND(D11="水",F11="水"),AL11,"★"&amp;AL11)</f>
        <v>HORAI BRIDGE</v>
      </c>
      <c r="B11" s="66" t="str">
        <f t="shared" si="0"/>
        <v>224S</v>
      </c>
      <c r="C11" s="43">
        <f t="shared" si="1"/>
        <v>46169</v>
      </c>
      <c r="D11" s="43" t="str">
        <f t="shared" si="8"/>
        <v>水</v>
      </c>
      <c r="E11" s="43">
        <f t="shared" si="2"/>
        <v>46169</v>
      </c>
      <c r="F11" s="43" t="str">
        <f t="shared" si="9"/>
        <v>水</v>
      </c>
      <c r="G11" s="43">
        <f t="shared" si="3"/>
        <v>46171</v>
      </c>
      <c r="H11" s="43" t="str">
        <f t="shared" si="10"/>
        <v>金</v>
      </c>
      <c r="I11" s="43">
        <f t="shared" si="4"/>
        <v>46171</v>
      </c>
      <c r="J11" s="44" t="str">
        <f t="shared" si="11"/>
        <v>金</v>
      </c>
      <c r="K11" s="44">
        <f t="shared" si="5"/>
        <v>46176</v>
      </c>
      <c r="L11" s="45" t="str">
        <f t="shared" si="12"/>
        <v>水</v>
      </c>
      <c r="Z11" s="132" t="s">
        <v>36</v>
      </c>
      <c r="AA11" s="126" t="s">
        <v>39</v>
      </c>
      <c r="AB11" s="131">
        <v>46169</v>
      </c>
      <c r="AC11" s="131">
        <v>46169</v>
      </c>
      <c r="AD11" s="131">
        <v>46171</v>
      </c>
      <c r="AE11" s="131">
        <v>46171</v>
      </c>
      <c r="AF11" s="130" t="s">
        <v>44</v>
      </c>
      <c r="AG11" s="131">
        <v>46176</v>
      </c>
      <c r="AH11" s="130" t="s">
        <v>43</v>
      </c>
      <c r="AJ11" s="75" t="s">
        <v>36</v>
      </c>
      <c r="AL11" s="68" t="str">
        <f>IF(Z11=AJ11,Z11,"※"&amp;Z11)</f>
        <v>HORAI BRIDGE</v>
      </c>
    </row>
    <row r="12" spans="1:38" s="15" customFormat="1" ht="45" customHeight="1">
      <c r="A12" s="64" t="str">
        <f t="shared" ref="A12:A20" si="13">IF(AND(D12="金",F12="金"),AL12,"★"&amp;AL12)</f>
        <v>TS INCHEON</v>
      </c>
      <c r="B12" s="66" t="str">
        <f t="shared" si="0"/>
        <v>2610S</v>
      </c>
      <c r="C12" s="43">
        <f t="shared" si="1"/>
        <v>46171</v>
      </c>
      <c r="D12" s="43" t="str">
        <f t="shared" si="8"/>
        <v>金</v>
      </c>
      <c r="E12" s="43">
        <f t="shared" si="2"/>
        <v>46171</v>
      </c>
      <c r="F12" s="43" t="str">
        <f t="shared" si="9"/>
        <v>金</v>
      </c>
      <c r="G12" s="43">
        <f t="shared" si="3"/>
        <v>46175</v>
      </c>
      <c r="H12" s="43" t="str">
        <f t="shared" si="10"/>
        <v>火</v>
      </c>
      <c r="I12" s="43">
        <f t="shared" si="4"/>
        <v>46175</v>
      </c>
      <c r="J12" s="44" t="str">
        <f t="shared" si="11"/>
        <v>火</v>
      </c>
      <c r="K12" s="44">
        <f t="shared" si="5"/>
        <v>46180</v>
      </c>
      <c r="L12" s="45" t="str">
        <f t="shared" si="12"/>
        <v>日</v>
      </c>
      <c r="Z12" s="139" t="s">
        <v>35</v>
      </c>
      <c r="AA12" s="136" t="s">
        <v>38</v>
      </c>
      <c r="AB12" s="142">
        <v>46171</v>
      </c>
      <c r="AC12" s="142">
        <v>46171</v>
      </c>
      <c r="AD12" s="142">
        <v>46175</v>
      </c>
      <c r="AE12" s="142">
        <v>46175</v>
      </c>
      <c r="AF12" s="141" t="s">
        <v>41</v>
      </c>
      <c r="AG12" s="142">
        <v>46180</v>
      </c>
      <c r="AH12" s="141" t="s">
        <v>42</v>
      </c>
      <c r="AJ12" s="72" t="s">
        <v>35</v>
      </c>
      <c r="AL12" s="68" t="str">
        <f>IF(Z12=AJ12,Z12,"※"&amp;Z12)</f>
        <v>TS INCHEON</v>
      </c>
    </row>
    <row r="13" spans="1:38" s="15" customFormat="1" ht="45" customHeight="1">
      <c r="A13" s="64" t="str">
        <f>IF(AND(D13="水",F13="水"),AL13,"★"&amp;AL13)</f>
        <v>YM IMMENSE</v>
      </c>
      <c r="B13" s="66" t="str">
        <f t="shared" si="0"/>
        <v>407S</v>
      </c>
      <c r="C13" s="43">
        <f t="shared" si="1"/>
        <v>46176</v>
      </c>
      <c r="D13" s="43" t="str">
        <f t="shared" si="8"/>
        <v>水</v>
      </c>
      <c r="E13" s="43">
        <f t="shared" si="2"/>
        <v>46176</v>
      </c>
      <c r="F13" s="43" t="str">
        <f t="shared" si="9"/>
        <v>水</v>
      </c>
      <c r="G13" s="43">
        <f t="shared" si="3"/>
        <v>46178</v>
      </c>
      <c r="H13" s="43" t="str">
        <f t="shared" si="10"/>
        <v>金</v>
      </c>
      <c r="I13" s="43">
        <f t="shared" si="4"/>
        <v>46178</v>
      </c>
      <c r="J13" s="44" t="str">
        <f t="shared" si="11"/>
        <v>金</v>
      </c>
      <c r="K13" s="44">
        <f t="shared" si="5"/>
        <v>46183</v>
      </c>
      <c r="L13" s="45" t="str">
        <f t="shared" si="12"/>
        <v>水</v>
      </c>
      <c r="Z13" s="149" t="s">
        <v>47</v>
      </c>
      <c r="AA13" s="150" t="s">
        <v>48</v>
      </c>
      <c r="AB13" s="151">
        <v>46176</v>
      </c>
      <c r="AC13" s="151">
        <v>46176</v>
      </c>
      <c r="AD13" s="144">
        <v>46178</v>
      </c>
      <c r="AE13" s="144">
        <v>46178</v>
      </c>
      <c r="AF13" s="143" t="s">
        <v>44</v>
      </c>
      <c r="AG13" s="144">
        <v>46183</v>
      </c>
      <c r="AH13" s="143" t="s">
        <v>43</v>
      </c>
      <c r="AJ13" s="76" t="s">
        <v>47</v>
      </c>
      <c r="AL13" s="68" t="str">
        <f>IF(Z13=AJ13,Z13,"※"&amp;Z13)</f>
        <v>YM IMMENSE</v>
      </c>
    </row>
    <row r="14" spans="1:38" s="15" customFormat="1" ht="45" customHeight="1">
      <c r="A14" s="64" t="str">
        <f t="shared" ref="A14:A20" si="14">IF(AND(D14="金",F14="金"),AL14,"★"&amp;AL14)</f>
        <v>TS SURABAYA</v>
      </c>
      <c r="B14" s="66" t="str">
        <f t="shared" si="0"/>
        <v>2611S</v>
      </c>
      <c r="C14" s="43">
        <f t="shared" si="1"/>
        <v>46178</v>
      </c>
      <c r="D14" s="43" t="str">
        <f t="shared" si="8"/>
        <v>金</v>
      </c>
      <c r="E14" s="43">
        <f t="shared" si="2"/>
        <v>46178</v>
      </c>
      <c r="F14" s="43" t="str">
        <f t="shared" si="9"/>
        <v>金</v>
      </c>
      <c r="G14" s="43">
        <f t="shared" si="3"/>
        <v>46182</v>
      </c>
      <c r="H14" s="43" t="str">
        <f t="shared" si="10"/>
        <v>火</v>
      </c>
      <c r="I14" s="43">
        <f t="shared" si="4"/>
        <v>46182</v>
      </c>
      <c r="J14" s="44" t="str">
        <f t="shared" si="11"/>
        <v>火</v>
      </c>
      <c r="K14" s="44">
        <f t="shared" si="5"/>
        <v>46187</v>
      </c>
      <c r="L14" s="45" t="str">
        <f t="shared" si="12"/>
        <v>日</v>
      </c>
      <c r="Z14" s="148" t="s">
        <v>34</v>
      </c>
      <c r="AA14" s="138" t="s">
        <v>49</v>
      </c>
      <c r="AB14" s="146">
        <v>46178</v>
      </c>
      <c r="AC14" s="146">
        <v>46178</v>
      </c>
      <c r="AD14" s="146">
        <v>46182</v>
      </c>
      <c r="AE14" s="146">
        <v>46182</v>
      </c>
      <c r="AF14" s="145" t="s">
        <v>41</v>
      </c>
      <c r="AG14" s="146">
        <v>46187</v>
      </c>
      <c r="AH14" s="145" t="s">
        <v>42</v>
      </c>
      <c r="AJ14" s="75" t="s">
        <v>34</v>
      </c>
      <c r="AL14" s="68" t="str">
        <f t="shared" ref="AL14:AL20" si="15">IF(Z14=AJ14,Z14,"※"&amp;Z14)</f>
        <v>TS SURABAYA</v>
      </c>
    </row>
    <row r="15" spans="1:38" s="15" customFormat="1" ht="45" customHeight="1">
      <c r="A15" s="64" t="str">
        <f t="shared" ref="A15:A19" si="16">IF(AND(D15="水",F15="水"),AL15,"★"&amp;AL15)</f>
        <v>YM INCEPTION</v>
      </c>
      <c r="B15" s="66" t="str">
        <f t="shared" si="0"/>
        <v>246S</v>
      </c>
      <c r="C15" s="43">
        <f t="shared" si="1"/>
        <v>46183</v>
      </c>
      <c r="D15" s="43" t="str">
        <f t="shared" si="8"/>
        <v>水</v>
      </c>
      <c r="E15" s="43">
        <f t="shared" si="2"/>
        <v>46183</v>
      </c>
      <c r="F15" s="43" t="str">
        <f t="shared" si="9"/>
        <v>水</v>
      </c>
      <c r="G15" s="43">
        <f t="shared" si="3"/>
        <v>46185</v>
      </c>
      <c r="H15" s="43" t="str">
        <f t="shared" si="10"/>
        <v>金</v>
      </c>
      <c r="I15" s="43">
        <f t="shared" si="4"/>
        <v>46185</v>
      </c>
      <c r="J15" s="44" t="str">
        <f t="shared" si="11"/>
        <v>金</v>
      </c>
      <c r="K15" s="44">
        <f t="shared" si="5"/>
        <v>46190</v>
      </c>
      <c r="L15" s="45" t="str">
        <f t="shared" si="12"/>
        <v>水</v>
      </c>
      <c r="Z15" s="140" t="s">
        <v>37</v>
      </c>
      <c r="AA15" s="137" t="s">
        <v>50</v>
      </c>
      <c r="AB15" s="144">
        <v>46183</v>
      </c>
      <c r="AC15" s="144">
        <v>46183</v>
      </c>
      <c r="AD15" s="144">
        <v>46185</v>
      </c>
      <c r="AE15" s="144">
        <v>46185</v>
      </c>
      <c r="AF15" s="143" t="s">
        <v>44</v>
      </c>
      <c r="AG15" s="144">
        <v>46190</v>
      </c>
      <c r="AH15" s="143" t="s">
        <v>43</v>
      </c>
      <c r="AJ15" s="73" t="s">
        <v>37</v>
      </c>
      <c r="AL15" s="68" t="str">
        <f t="shared" si="15"/>
        <v>YM INCEPTION</v>
      </c>
    </row>
    <row r="16" spans="1:38" s="15" customFormat="1" ht="45" customHeight="1">
      <c r="A16" s="64" t="str">
        <f t="shared" ref="A16:A20" si="17">IF(AND(D16="金",F16="金"),AL16,"★"&amp;AL16)</f>
        <v>TS INCHEON</v>
      </c>
      <c r="B16" s="66" t="str">
        <f t="shared" si="0"/>
        <v>2611S</v>
      </c>
      <c r="C16" s="43">
        <f t="shared" si="1"/>
        <v>46185</v>
      </c>
      <c r="D16" s="43" t="str">
        <f t="shared" si="8"/>
        <v>金</v>
      </c>
      <c r="E16" s="43">
        <f t="shared" si="2"/>
        <v>46185</v>
      </c>
      <c r="F16" s="43" t="str">
        <f t="shared" si="9"/>
        <v>金</v>
      </c>
      <c r="G16" s="43">
        <f t="shared" si="3"/>
        <v>46189</v>
      </c>
      <c r="H16" s="43" t="str">
        <f t="shared" si="10"/>
        <v>火</v>
      </c>
      <c r="I16" s="43">
        <f t="shared" si="4"/>
        <v>46189</v>
      </c>
      <c r="J16" s="44" t="str">
        <f t="shared" si="11"/>
        <v>火</v>
      </c>
      <c r="K16" s="44">
        <f t="shared" si="5"/>
        <v>46194</v>
      </c>
      <c r="L16" s="45" t="str">
        <f t="shared" si="12"/>
        <v>日</v>
      </c>
      <c r="M16" s="63"/>
      <c r="Z16" s="148" t="s">
        <v>35</v>
      </c>
      <c r="AA16" s="138" t="s">
        <v>49</v>
      </c>
      <c r="AB16" s="146">
        <v>46185</v>
      </c>
      <c r="AC16" s="146">
        <v>46185</v>
      </c>
      <c r="AD16" s="146">
        <v>46189</v>
      </c>
      <c r="AE16" s="146">
        <v>46189</v>
      </c>
      <c r="AF16" s="145" t="s">
        <v>41</v>
      </c>
      <c r="AG16" s="146">
        <v>46194</v>
      </c>
      <c r="AH16" s="145" t="s">
        <v>42</v>
      </c>
      <c r="AJ16" s="75" t="s">
        <v>35</v>
      </c>
      <c r="AL16" s="68" t="str">
        <f t="shared" si="15"/>
        <v>TS INCHEON</v>
      </c>
    </row>
    <row r="17" spans="1:38" s="15" customFormat="1" ht="45" customHeight="1">
      <c r="A17" s="64" t="str">
        <f t="shared" ref="A17:A20" si="18">IF(AND(D17="水",F17="水"),AL17,"★"&amp;AL17)</f>
        <v>YM IMPROVEMENT</v>
      </c>
      <c r="B17" s="66" t="str">
        <f t="shared" si="0"/>
        <v>275S</v>
      </c>
      <c r="C17" s="43">
        <f t="shared" si="1"/>
        <v>46190</v>
      </c>
      <c r="D17" s="43" t="str">
        <f t="shared" si="8"/>
        <v>水</v>
      </c>
      <c r="E17" s="43">
        <f t="shared" si="2"/>
        <v>46190</v>
      </c>
      <c r="F17" s="43" t="str">
        <f t="shared" si="9"/>
        <v>水</v>
      </c>
      <c r="G17" s="43">
        <f t="shared" si="3"/>
        <v>46192</v>
      </c>
      <c r="H17" s="43" t="str">
        <f t="shared" si="10"/>
        <v>金</v>
      </c>
      <c r="I17" s="43">
        <f t="shared" si="4"/>
        <v>46192</v>
      </c>
      <c r="J17" s="44" t="str">
        <f t="shared" si="11"/>
        <v>金</v>
      </c>
      <c r="K17" s="44">
        <f t="shared" si="5"/>
        <v>46197</v>
      </c>
      <c r="L17" s="45" t="str">
        <f t="shared" si="12"/>
        <v>水</v>
      </c>
      <c r="M17" s="63"/>
      <c r="Z17" s="147" t="s">
        <v>45</v>
      </c>
      <c r="AA17" s="143" t="s">
        <v>51</v>
      </c>
      <c r="AB17" s="144">
        <v>46190</v>
      </c>
      <c r="AC17" s="144">
        <v>46190</v>
      </c>
      <c r="AD17" s="144">
        <v>46192</v>
      </c>
      <c r="AE17" s="144">
        <v>46192</v>
      </c>
      <c r="AF17" s="143" t="s">
        <v>44</v>
      </c>
      <c r="AG17" s="144">
        <v>46197</v>
      </c>
      <c r="AH17" s="143" t="s">
        <v>43</v>
      </c>
      <c r="AJ17" s="74" t="s">
        <v>45</v>
      </c>
      <c r="AL17" s="68" t="str">
        <f t="shared" si="15"/>
        <v>YM IMPROVEMENT</v>
      </c>
    </row>
    <row r="18" spans="1:38" s="15" customFormat="1" ht="45" customHeight="1">
      <c r="A18" s="64" t="str">
        <f t="shared" ref="A18:A20" si="19">IF(AND(D18="金",F18="金"),AL18,"★"&amp;AL18)</f>
        <v>TS SURABAYA</v>
      </c>
      <c r="B18" s="66" t="str">
        <f t="shared" si="0"/>
        <v>2612S</v>
      </c>
      <c r="C18" s="43">
        <f t="shared" si="1"/>
        <v>46192</v>
      </c>
      <c r="D18" s="43" t="str">
        <f t="shared" si="8"/>
        <v>金</v>
      </c>
      <c r="E18" s="43">
        <f t="shared" si="2"/>
        <v>46192</v>
      </c>
      <c r="F18" s="43" t="str">
        <f t="shared" si="9"/>
        <v>金</v>
      </c>
      <c r="G18" s="43">
        <f t="shared" si="3"/>
        <v>46196</v>
      </c>
      <c r="H18" s="43" t="str">
        <f t="shared" si="10"/>
        <v>火</v>
      </c>
      <c r="I18" s="43">
        <f t="shared" si="4"/>
        <v>46196</v>
      </c>
      <c r="J18" s="44" t="str">
        <f t="shared" si="11"/>
        <v>火</v>
      </c>
      <c r="K18" s="44">
        <f t="shared" si="5"/>
        <v>46201</v>
      </c>
      <c r="L18" s="45" t="str">
        <f t="shared" si="12"/>
        <v>日</v>
      </c>
      <c r="Z18" s="148" t="s">
        <v>34</v>
      </c>
      <c r="AA18" s="138" t="s">
        <v>52</v>
      </c>
      <c r="AB18" s="146">
        <v>46192</v>
      </c>
      <c r="AC18" s="146">
        <v>46192</v>
      </c>
      <c r="AD18" s="146">
        <v>46196</v>
      </c>
      <c r="AE18" s="146">
        <v>46196</v>
      </c>
      <c r="AF18" s="145" t="s">
        <v>41</v>
      </c>
      <c r="AG18" s="146">
        <v>46201</v>
      </c>
      <c r="AH18" s="145" t="s">
        <v>42</v>
      </c>
      <c r="AJ18" s="75" t="s">
        <v>34</v>
      </c>
      <c r="AL18" s="68" t="str">
        <f t="shared" si="15"/>
        <v>TS SURABAYA</v>
      </c>
    </row>
    <row r="19" spans="1:38" s="15" customFormat="1" ht="45" customHeight="1">
      <c r="A19" s="64" t="str">
        <f t="shared" ref="A19:A20" si="20">IF(AND(D19="水",F19="水"),AL19,"★"&amp;AL19)</f>
        <v>HORAI BRIDGE</v>
      </c>
      <c r="B19" s="66" t="str">
        <f t="shared" si="0"/>
        <v>225S</v>
      </c>
      <c r="C19" s="43">
        <f t="shared" si="1"/>
        <v>46197</v>
      </c>
      <c r="D19" s="43" t="str">
        <f t="shared" si="8"/>
        <v>水</v>
      </c>
      <c r="E19" s="43">
        <f t="shared" si="2"/>
        <v>46197</v>
      </c>
      <c r="F19" s="43" t="str">
        <f t="shared" si="9"/>
        <v>水</v>
      </c>
      <c r="G19" s="43">
        <f t="shared" si="3"/>
        <v>46199</v>
      </c>
      <c r="H19" s="43" t="str">
        <f t="shared" si="10"/>
        <v>金</v>
      </c>
      <c r="I19" s="43">
        <f t="shared" si="4"/>
        <v>46199</v>
      </c>
      <c r="J19" s="44" t="str">
        <f t="shared" si="11"/>
        <v>金</v>
      </c>
      <c r="K19" s="44">
        <f t="shared" si="5"/>
        <v>46204</v>
      </c>
      <c r="L19" s="45" t="str">
        <f t="shared" si="12"/>
        <v>水</v>
      </c>
      <c r="U19" s="3"/>
      <c r="V19" s="3"/>
      <c r="W19" s="3"/>
      <c r="X19" s="3"/>
      <c r="Y19" s="3"/>
      <c r="Z19" s="140" t="s">
        <v>36</v>
      </c>
      <c r="AA19" s="137" t="s">
        <v>53</v>
      </c>
      <c r="AB19" s="144">
        <v>46197</v>
      </c>
      <c r="AC19" s="144">
        <v>46197</v>
      </c>
      <c r="AD19" s="144">
        <v>46199</v>
      </c>
      <c r="AE19" s="144">
        <v>46199</v>
      </c>
      <c r="AF19" s="143" t="s">
        <v>44</v>
      </c>
      <c r="AG19" s="144">
        <v>46204</v>
      </c>
      <c r="AH19" s="143" t="s">
        <v>43</v>
      </c>
      <c r="AJ19" s="73" t="s">
        <v>36</v>
      </c>
      <c r="AL19" s="68" t="str">
        <f t="shared" si="15"/>
        <v>HORAI BRIDGE</v>
      </c>
    </row>
    <row r="20" spans="1:38" s="15" customFormat="1" ht="45" customHeight="1">
      <c r="A20" s="65" t="str">
        <f t="shared" ref="A20" si="21">IF(AND(D20="金",F20="金"),AL20,"★"&amp;AL20)</f>
        <v>TS INCHEON</v>
      </c>
      <c r="B20" s="67" t="str">
        <f t="shared" si="0"/>
        <v>2612S</v>
      </c>
      <c r="C20" s="47">
        <f t="shared" si="1"/>
        <v>46199</v>
      </c>
      <c r="D20" s="47" t="str">
        <f t="shared" si="8"/>
        <v>金</v>
      </c>
      <c r="E20" s="47">
        <f t="shared" si="2"/>
        <v>46199</v>
      </c>
      <c r="F20" s="47" t="str">
        <f t="shared" si="9"/>
        <v>金</v>
      </c>
      <c r="G20" s="47">
        <f t="shared" si="3"/>
        <v>46203</v>
      </c>
      <c r="H20" s="47" t="str">
        <f t="shared" si="10"/>
        <v>火</v>
      </c>
      <c r="I20" s="47">
        <f t="shared" si="4"/>
        <v>46203</v>
      </c>
      <c r="J20" s="48" t="str">
        <f t="shared" si="11"/>
        <v>火</v>
      </c>
      <c r="K20" s="48">
        <f t="shared" si="5"/>
        <v>46208</v>
      </c>
      <c r="L20" s="49" t="str">
        <f t="shared" si="12"/>
        <v>日</v>
      </c>
      <c r="W20" s="3"/>
      <c r="X20" s="3"/>
      <c r="Y20" s="3"/>
      <c r="Z20" s="148" t="s">
        <v>35</v>
      </c>
      <c r="AA20" s="138" t="s">
        <v>52</v>
      </c>
      <c r="AB20" s="146">
        <v>46199</v>
      </c>
      <c r="AC20" s="146">
        <v>46199</v>
      </c>
      <c r="AD20" s="146">
        <v>46203</v>
      </c>
      <c r="AE20" s="146">
        <v>46203</v>
      </c>
      <c r="AF20" s="145" t="s">
        <v>41</v>
      </c>
      <c r="AG20" s="146">
        <v>46208</v>
      </c>
      <c r="AH20" s="145" t="s">
        <v>42</v>
      </c>
      <c r="AJ20" s="108" t="s">
        <v>35</v>
      </c>
      <c r="AL20" s="109" t="str">
        <f t="shared" si="15"/>
        <v>TS INCHEON</v>
      </c>
    </row>
    <row r="21" spans="1:38" s="63" customFormat="1" ht="45" customHeight="1">
      <c r="A21" s="110"/>
      <c r="B21" s="111"/>
      <c r="C21" s="112"/>
      <c r="D21" s="112"/>
      <c r="E21" s="112"/>
      <c r="F21" s="112"/>
      <c r="G21" s="112"/>
      <c r="H21" s="112"/>
      <c r="I21" s="112"/>
      <c r="J21" s="113"/>
      <c r="K21" s="113"/>
      <c r="L21" s="113"/>
      <c r="Z21" s="114"/>
      <c r="AA21" s="115"/>
      <c r="AB21" s="116"/>
      <c r="AC21" s="116"/>
      <c r="AD21" s="116"/>
      <c r="AE21" s="116"/>
      <c r="AF21" s="117"/>
      <c r="AG21" s="116"/>
      <c r="AH21" s="117"/>
      <c r="AJ21" s="114"/>
      <c r="AL21" s="118"/>
    </row>
    <row r="22" spans="1:38" s="63" customFormat="1" ht="45" customHeight="1">
      <c r="A22" s="110"/>
      <c r="B22" s="111"/>
      <c r="C22" s="112"/>
      <c r="D22" s="112"/>
      <c r="E22" s="112"/>
      <c r="F22" s="112"/>
      <c r="G22" s="112"/>
      <c r="H22" s="112"/>
      <c r="I22" s="112"/>
      <c r="J22" s="113"/>
      <c r="K22" s="113"/>
      <c r="L22" s="113"/>
      <c r="U22" s="119"/>
      <c r="V22" s="119"/>
      <c r="W22" s="119"/>
      <c r="X22" s="119"/>
      <c r="Y22" s="119"/>
      <c r="Z22" s="120"/>
      <c r="AA22" s="121"/>
      <c r="AB22" s="122"/>
      <c r="AC22" s="122"/>
      <c r="AD22" s="122"/>
      <c r="AE22" s="122"/>
      <c r="AF22" s="123"/>
      <c r="AG22" s="122"/>
      <c r="AH22" s="123"/>
      <c r="AJ22" s="120"/>
      <c r="AL22" s="118"/>
    </row>
    <row r="23" spans="1:38" s="63" customFormat="1" ht="45" customHeight="1">
      <c r="A23" s="110"/>
      <c r="B23" s="111"/>
      <c r="C23" s="112"/>
      <c r="D23" s="112"/>
      <c r="E23" s="112"/>
      <c r="F23" s="112"/>
      <c r="G23" s="112"/>
      <c r="H23" s="112"/>
      <c r="I23" s="112"/>
      <c r="J23" s="113"/>
      <c r="K23" s="113"/>
      <c r="L23" s="113"/>
      <c r="W23" s="119"/>
      <c r="X23" s="119"/>
      <c r="Y23" s="119"/>
      <c r="Z23" s="114"/>
      <c r="AA23" s="115"/>
      <c r="AB23" s="116"/>
      <c r="AC23" s="116"/>
      <c r="AD23" s="116"/>
      <c r="AE23" s="116"/>
      <c r="AF23" s="117"/>
      <c r="AG23" s="116"/>
      <c r="AH23" s="117"/>
      <c r="AJ23" s="114"/>
      <c r="AL23" s="118"/>
    </row>
    <row r="24" spans="1:38" s="15" customFormat="1" ht="45" customHeight="1">
      <c r="W24" s="3"/>
      <c r="X24" s="3"/>
      <c r="Y24" s="3"/>
    </row>
    <row r="25" spans="1:38" s="15" customFormat="1" ht="28.5">
      <c r="A25" s="50" t="s">
        <v>28</v>
      </c>
      <c r="B25" s="51"/>
      <c r="C25" s="51"/>
      <c r="D25" s="51"/>
      <c r="E25" s="51"/>
      <c r="F25"/>
      <c r="G25"/>
      <c r="H25" s="3"/>
      <c r="I25" s="3"/>
      <c r="J25" s="3"/>
      <c r="K25" s="3"/>
      <c r="L25" s="3"/>
      <c r="M25" s="52"/>
      <c r="N25" s="3"/>
      <c r="O25" s="53"/>
      <c r="P25" s="53"/>
      <c r="Q25" s="53"/>
    </row>
    <row r="26" spans="1:38" s="15" customFormat="1" ht="28.5">
      <c r="A26" s="54" t="s">
        <v>29</v>
      </c>
      <c r="B26" s="55"/>
      <c r="C26"/>
      <c r="D26"/>
      <c r="E26" s="51"/>
      <c r="F26"/>
      <c r="G26"/>
      <c r="H26" s="3"/>
      <c r="I26" s="3"/>
      <c r="J26" s="3"/>
      <c r="K26" s="3"/>
      <c r="L26" s="3"/>
      <c r="M26" s="52"/>
      <c r="N26" s="3"/>
      <c r="O26" s="53"/>
      <c r="P26" s="53"/>
      <c r="Q26" s="53"/>
    </row>
    <row r="27" spans="1:38" s="15" customFormat="1" ht="28.5">
      <c r="A27" s="54" t="s">
        <v>30</v>
      </c>
      <c r="B27" s="55"/>
      <c r="C27" s="55"/>
      <c r="D27" s="55"/>
      <c r="E27" s="55"/>
      <c r="F27"/>
      <c r="G27"/>
      <c r="H27"/>
      <c r="I27" s="3"/>
      <c r="J27" s="3"/>
      <c r="K27" s="3"/>
      <c r="L27" s="3"/>
      <c r="M27" s="52"/>
      <c r="N27" s="3"/>
      <c r="O27" s="53"/>
      <c r="P27" s="53"/>
      <c r="Q27" s="53"/>
    </row>
    <row r="28" spans="1:38" s="15" customFormat="1" ht="45" customHeight="1" thickBot="1">
      <c r="A28" s="40" t="s">
        <v>22</v>
      </c>
      <c r="B28" s="80" t="s">
        <v>24</v>
      </c>
      <c r="C28" s="80"/>
      <c r="D28" s="80"/>
      <c r="E28" s="81" t="s">
        <v>23</v>
      </c>
      <c r="F28" s="81"/>
      <c r="G28" s="81"/>
      <c r="H28" s="81"/>
      <c r="I28" s="81"/>
      <c r="J28" s="81"/>
      <c r="K28" s="81"/>
      <c r="L28" s="81"/>
      <c r="U28" s="3"/>
      <c r="V28" s="3"/>
      <c r="W28" s="3"/>
      <c r="X28" s="3"/>
      <c r="Y28" s="3"/>
      <c r="Z28" s="3"/>
      <c r="AA28" s="3"/>
      <c r="AB28" s="3"/>
    </row>
    <row r="29" spans="1:38" s="15" customFormat="1" ht="45" customHeight="1" thickTop="1">
      <c r="A29" s="84" t="s">
        <v>10</v>
      </c>
      <c r="B29" s="86" t="s">
        <v>15</v>
      </c>
      <c r="C29" s="87"/>
      <c r="D29" s="88"/>
      <c r="E29" s="28" t="s">
        <v>25</v>
      </c>
      <c r="F29" s="29"/>
      <c r="G29" s="30"/>
      <c r="H29" s="31"/>
      <c r="I29" s="31"/>
      <c r="J29" s="32"/>
      <c r="K29" s="33"/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38" s="15" customFormat="1" ht="45" customHeight="1">
      <c r="A30" s="85"/>
      <c r="B30" s="89"/>
      <c r="C30" s="90"/>
      <c r="D30" s="91"/>
      <c r="E30" s="18" t="s">
        <v>16</v>
      </c>
      <c r="F30" s="19"/>
      <c r="G30" s="20"/>
      <c r="H30" s="21"/>
      <c r="I30" s="21"/>
      <c r="J30" s="25"/>
      <c r="K30" s="26"/>
      <c r="L30" s="2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38" s="15" customFormat="1" ht="45" customHeight="1">
      <c r="A31" s="77" t="s">
        <v>27</v>
      </c>
      <c r="B31" s="79" t="s">
        <v>21</v>
      </c>
      <c r="C31" s="78"/>
      <c r="D31" s="78"/>
      <c r="E31" s="41" t="s">
        <v>26</v>
      </c>
      <c r="F31" s="35"/>
      <c r="G31" s="35"/>
      <c r="H31" s="35"/>
      <c r="I31" s="35"/>
      <c r="J31" s="35"/>
      <c r="K31" s="35"/>
      <c r="L31" s="3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</row>
    <row r="32" spans="1:38" ht="44.25" customHeight="1">
      <c r="A32" s="78"/>
      <c r="B32" s="78"/>
      <c r="C32" s="78"/>
      <c r="D32" s="78"/>
      <c r="E32" s="37" t="s">
        <v>20</v>
      </c>
      <c r="F32" s="38"/>
      <c r="G32" s="38"/>
      <c r="H32" s="38"/>
      <c r="I32" s="38"/>
      <c r="J32" s="38"/>
      <c r="K32" s="38"/>
      <c r="L32" s="39"/>
    </row>
    <row r="33" spans="1:19" customFormat="1" ht="60" customHeight="1">
      <c r="A33" s="56" t="s">
        <v>31</v>
      </c>
      <c r="B33" s="57"/>
      <c r="C33" s="57"/>
      <c r="D33" s="57"/>
      <c r="E33" s="57"/>
      <c r="F33" s="57"/>
      <c r="G33" s="57"/>
      <c r="H33" s="57"/>
      <c r="I33" s="58"/>
      <c r="J33" s="59"/>
      <c r="K33" s="60"/>
      <c r="L33" s="59"/>
      <c r="M33" s="59"/>
      <c r="N33" s="61"/>
      <c r="O33" s="62"/>
      <c r="P33" s="62"/>
      <c r="Q33" s="62"/>
      <c r="R33" s="62"/>
      <c r="S33" s="62"/>
    </row>
    <row r="34" spans="1:19" customFormat="1" ht="60" customHeight="1">
      <c r="A34" s="56" t="s">
        <v>32</v>
      </c>
      <c r="B34" s="57"/>
      <c r="C34" s="57"/>
      <c r="D34" s="57"/>
      <c r="E34" s="57"/>
      <c r="F34" s="57"/>
      <c r="G34" s="57"/>
      <c r="H34" s="57"/>
      <c r="I34" s="58"/>
      <c r="J34" s="59"/>
      <c r="K34" s="60"/>
      <c r="L34" s="59"/>
      <c r="M34" s="59"/>
      <c r="N34" s="61"/>
      <c r="O34" s="62"/>
      <c r="P34" s="62"/>
      <c r="Q34" s="62"/>
      <c r="R34" s="62"/>
      <c r="S34" s="62"/>
    </row>
    <row r="35" spans="1:19" customFormat="1" ht="60" customHeight="1">
      <c r="A35" s="56" t="s">
        <v>33</v>
      </c>
      <c r="B35" s="57"/>
      <c r="C35" s="57"/>
      <c r="D35" s="57"/>
      <c r="E35" s="57"/>
      <c r="F35" s="57"/>
      <c r="G35" s="57"/>
      <c r="H35" s="57"/>
      <c r="I35" s="58"/>
      <c r="J35" s="59"/>
      <c r="K35" s="60"/>
      <c r="L35" s="59"/>
      <c r="M35" s="59"/>
      <c r="N35" s="61"/>
      <c r="O35" s="62"/>
      <c r="P35" s="62"/>
      <c r="Q35" s="62"/>
      <c r="R35" s="62"/>
      <c r="S35" s="62"/>
    </row>
    <row r="36" spans="1:19" ht="47.25" customHeight="1"/>
    <row r="37" spans="1:19" ht="61.5" customHeight="1"/>
    <row r="38" spans="1:19" ht="61.5" customHeight="1"/>
    <row r="39" spans="1:19" ht="61.5" customHeight="1"/>
    <row r="40" spans="1:19" ht="61.5" customHeight="1"/>
    <row r="41" spans="1:19" ht="51.75" customHeight="1"/>
    <row r="42" spans="1:19" ht="51.75" customHeight="1"/>
    <row r="43" spans="1:19" ht="51.75" customHeight="1"/>
  </sheetData>
  <mergeCells count="24">
    <mergeCell ref="U2:W2"/>
    <mergeCell ref="P1:W1"/>
    <mergeCell ref="R2:T2"/>
    <mergeCell ref="I2:J2"/>
    <mergeCell ref="G5:H7"/>
    <mergeCell ref="I5:J7"/>
    <mergeCell ref="K5:L7"/>
    <mergeCell ref="K4:L4"/>
    <mergeCell ref="A31:A32"/>
    <mergeCell ref="B31:D32"/>
    <mergeCell ref="B28:D28"/>
    <mergeCell ref="E28:L28"/>
    <mergeCell ref="K8:L8"/>
    <mergeCell ref="A29:A30"/>
    <mergeCell ref="B29:D30"/>
    <mergeCell ref="A4:A8"/>
    <mergeCell ref="B4:B8"/>
    <mergeCell ref="I8:J8"/>
    <mergeCell ref="E5:F7"/>
    <mergeCell ref="G8:H8"/>
    <mergeCell ref="C4:F4"/>
    <mergeCell ref="G4:H4"/>
    <mergeCell ref="C5:D7"/>
    <mergeCell ref="I4:J4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2026-03-17T05:45:37Z</cp:lastPrinted>
  <dcterms:created xsi:type="dcterms:W3CDTF">2016-08-19T00:06:42Z</dcterms:created>
  <dcterms:modified xsi:type="dcterms:W3CDTF">2026-05-20T00:22:38Z</dcterms:modified>
</cp:coreProperties>
</file>