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16E4FE90-F1CD-4D23-9818-FEED56764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E11" i="1"/>
  <c r="G11" i="1"/>
  <c r="K12" i="1"/>
  <c r="G12" i="1"/>
  <c r="E12" i="1"/>
  <c r="B13" i="1"/>
  <c r="B14" i="1"/>
  <c r="B15" i="1"/>
  <c r="B16" i="1"/>
  <c r="A13" i="1"/>
  <c r="A14" i="1"/>
  <c r="A15" i="1"/>
  <c r="A16" i="1"/>
  <c r="B10" i="1"/>
  <c r="B11" i="1"/>
  <c r="B12" i="1"/>
  <c r="B9" i="1"/>
  <c r="A10" i="1"/>
  <c r="A11" i="1"/>
  <c r="A12" i="1"/>
  <c r="A9" i="1"/>
  <c r="W10" i="1"/>
  <c r="W11" i="1"/>
  <c r="W12" i="1"/>
  <c r="W13" i="1"/>
  <c r="W14" i="1"/>
  <c r="W15" i="1"/>
  <c r="W16" i="1"/>
  <c r="W9" i="1"/>
  <c r="E13" i="1" l="1"/>
  <c r="C13" i="1" s="1"/>
  <c r="D13" i="1" s="1"/>
  <c r="G13" i="1"/>
  <c r="H13" i="1" s="1"/>
  <c r="J13" i="1"/>
  <c r="K13" i="1"/>
  <c r="L13" i="1"/>
  <c r="C14" i="1"/>
  <c r="D14" i="1" s="1"/>
  <c r="E14" i="1"/>
  <c r="F14" i="1"/>
  <c r="G14" i="1"/>
  <c r="H14" i="1" s="1"/>
  <c r="J14" i="1"/>
  <c r="K14" i="1"/>
  <c r="L14" i="1" s="1"/>
  <c r="E15" i="1"/>
  <c r="C15" i="1" s="1"/>
  <c r="D15" i="1" s="1"/>
  <c r="F15" i="1"/>
  <c r="G15" i="1"/>
  <c r="H15" i="1"/>
  <c r="J15" i="1"/>
  <c r="K15" i="1"/>
  <c r="L15" i="1"/>
  <c r="C16" i="1"/>
  <c r="D16" i="1" s="1"/>
  <c r="E16" i="1"/>
  <c r="F16" i="1"/>
  <c r="G16" i="1"/>
  <c r="H16" i="1"/>
  <c r="J16" i="1"/>
  <c r="K16" i="1"/>
  <c r="L16" i="1"/>
  <c r="C12" i="1"/>
  <c r="D12" i="1" s="1"/>
  <c r="H12" i="1"/>
  <c r="J12" i="1"/>
  <c r="L12" i="1"/>
  <c r="L11" i="1"/>
  <c r="J11" i="1"/>
  <c r="H11" i="1"/>
  <c r="F11" i="1"/>
  <c r="K10" i="1"/>
  <c r="L10" i="1" s="1"/>
  <c r="J10" i="1"/>
  <c r="G10" i="1"/>
  <c r="H10" i="1" s="1"/>
  <c r="E10" i="1"/>
  <c r="C10" i="1" s="1"/>
  <c r="D10" i="1" s="1"/>
  <c r="K9" i="1"/>
  <c r="L9" i="1" s="1"/>
  <c r="J9" i="1"/>
  <c r="G9" i="1"/>
  <c r="H9" i="1" s="1"/>
  <c r="E9" i="1"/>
  <c r="F9" i="1" s="1"/>
  <c r="F13" i="1" l="1"/>
  <c r="C11" i="1"/>
  <c r="D11" i="1" s="1"/>
  <c r="C9" i="1"/>
  <c r="D9" i="1" s="1"/>
  <c r="F12" i="1"/>
  <c r="F10" i="1"/>
</calcChain>
</file>

<file path=xl/sharedStrings.xml><?xml version="1.0" encoding="utf-8"?>
<sst xmlns="http://schemas.openxmlformats.org/spreadsheetml/2006/main" count="53" uniqueCount="44">
  <si>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</si>
  <si>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</si>
  <si>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</si>
  <si>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</si>
  <si>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</si>
  <si>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</si>
  <si>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</si>
  <si>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</si>
  <si>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</si>
  <si>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</si>
  <si>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</si>
  <si>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</si>
  <si>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</si>
  <si>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</si>
  <si>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</si>
  <si>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</si>
  <si>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</si>
  <si>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</si>
  <si>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</si>
  <si>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</si>
  <si>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</si>
  <si>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</si>
  <si>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</si>
  <si>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</si>
  <si>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</si>
  <si>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</si>
  <si>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</si>
  <si>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</si>
  <si>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</si>
  <si>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VICTORY HONOR</t>
  </si>
  <si>
    <t>SINOTRANS OSAKA</t>
  </si>
  <si>
    <t>2619W</t>
  </si>
  <si>
    <t>2622W</t>
  </si>
  <si>
    <t>2621W</t>
  </si>
  <si>
    <t>2624W</t>
  </si>
  <si>
    <t>SINOTRANS BEIJING</t>
  </si>
  <si>
    <t>SITC TIANJIN</t>
  </si>
  <si>
    <t>2623W</t>
  </si>
  <si>
    <t>2626W</t>
  </si>
  <si>
    <t>2625W</t>
  </si>
  <si>
    <t>2628W</t>
  </si>
  <si>
    <t>旧</t>
    <rPh sb="0" eb="1">
      <t>キュウ</t>
    </rPh>
    <phoneticPr fontId="39"/>
  </si>
  <si>
    <t>最終</t>
    <rPh sb="0" eb="2">
      <t>サイシュウ</t>
    </rPh>
    <phoneticPr fontId="39"/>
  </si>
  <si>
    <t>SINOTRANS OSAKA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</si>
</sst>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4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0"/>
      <color rgb="FF000000"/>
      <name val="Times New Roman"/>
      <family val="1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Segoe UI"/>
      <family val="2"/>
      <charset val="128"/>
    </font>
    <font>
      <sz val="11"/>
      <name val="Calibri"/>
      <family val="2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  <xf numFmtId="0" fontId="35" fillId="0" borderId="0"/>
    <xf numFmtId="0" fontId="40" fillId="0" borderId="0"/>
    <xf numFmtId="0" fontId="2" fillId="0" borderId="0"/>
  </cellStyleXfs>
  <cellXfs count="127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19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4" fillId="0" borderId="0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5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8" xfId="1" applyNumberFormat="1" applyFont="1" applyFill="1" applyBorder="1" applyAlignment="1" applyProtection="1">
      <alignment horizontal="center" vertical="center"/>
      <protection locked="0"/>
    </xf>
    <xf numFmtId="176" fontId="5" fillId="0" borderId="28" xfId="1" applyNumberFormat="1" applyFont="1" applyFill="1" applyBorder="1" applyAlignment="1" applyProtection="1">
      <alignment horizontal="left" vertical="center"/>
      <protection locked="0"/>
    </xf>
    <xf numFmtId="176" fontId="5" fillId="0" borderId="27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/>
    </xf>
    <xf numFmtId="49" fontId="38" fillId="0" borderId="36" xfId="29" applyNumberFormat="1" applyFont="1" applyBorder="1" applyAlignment="1" applyProtection="1">
      <alignment horizontal="left" vertical="center"/>
      <protection locked="0"/>
    </xf>
    <xf numFmtId="0" fontId="4" fillId="5" borderId="18" xfId="28" applyFont="1" applyFill="1" applyBorder="1" applyAlignment="1">
      <alignment horizontal="left" vertical="center"/>
    </xf>
    <xf numFmtId="0" fontId="41" fillId="0" borderId="37" xfId="28" applyFont="1" applyBorder="1" applyAlignment="1">
      <alignment horizontal="left" vertical="center"/>
    </xf>
    <xf numFmtId="0" fontId="41" fillId="5" borderId="18" xfId="28" applyFont="1" applyFill="1" applyBorder="1" applyAlignment="1">
      <alignment horizontal="left" vertical="center"/>
    </xf>
    <xf numFmtId="49" fontId="38" fillId="4" borderId="38" xfId="29" applyNumberFormat="1" applyFont="1" applyFill="1" applyBorder="1" applyAlignment="1" applyProtection="1">
      <alignment horizontal="left" vertical="center"/>
      <protection locked="0"/>
    </xf>
    <xf numFmtId="0" fontId="41" fillId="0" borderId="18" xfId="28" applyFont="1" applyBorder="1" applyAlignment="1">
      <alignment horizontal="left" vertical="center"/>
    </xf>
    <xf numFmtId="176" fontId="5" fillId="0" borderId="21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left" vertical="center"/>
      <protection locked="0"/>
    </xf>
    <xf numFmtId="176" fontId="5" fillId="0" borderId="22" xfId="1" applyNumberFormat="1" applyFont="1" applyFill="1" applyBorder="1" applyAlignment="1" applyProtection="1">
      <alignment horizontal="center" vertical="center"/>
      <protection locked="0"/>
    </xf>
    <xf numFmtId="176" fontId="5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49" fontId="38" fillId="0" borderId="32" xfId="29" applyNumberFormat="1" applyFont="1" applyBorder="1" applyAlignment="1" applyProtection="1">
      <alignment horizontal="left" vertical="center"/>
      <protection locked="0"/>
    </xf>
    <xf numFmtId="0" fontId="36" fillId="0" borderId="1" xfId="29" applyFont="1" applyBorder="1" applyAlignment="1" applyProtection="1">
      <alignment horizontal="right" vertical="center"/>
      <protection locked="0"/>
    </xf>
    <xf numFmtId="49" fontId="37" fillId="0" borderId="30" xfId="29" applyNumberFormat="1" applyFont="1" applyBorder="1" applyAlignment="1" applyProtection="1">
      <alignment horizontal="left" vertical="center"/>
      <protection locked="0"/>
    </xf>
    <xf numFmtId="49" fontId="37" fillId="0" borderId="33" xfId="29" applyNumberFormat="1" applyFont="1" applyBorder="1" applyAlignment="1" applyProtection="1">
      <alignment horizontal="left" vertical="center"/>
      <protection locked="0"/>
    </xf>
    <xf numFmtId="49" fontId="38" fillId="0" borderId="39" xfId="29" applyNumberFormat="1" applyFont="1" applyBorder="1" applyAlignment="1" applyProtection="1">
      <alignment horizontal="left" vertical="center"/>
      <protection locked="0"/>
    </xf>
    <xf numFmtId="0" fontId="36" fillId="0" borderId="31" xfId="29" applyFont="1" applyBorder="1" applyAlignment="1" applyProtection="1">
      <alignment horizontal="right" vertical="center"/>
      <protection locked="0"/>
    </xf>
    <xf numFmtId="0" fontId="36" fillId="0" borderId="1" xfId="29" applyFont="1" applyBorder="1" applyAlignment="1" applyProtection="1">
      <alignment horizontal="right" vertical="center"/>
      <protection locked="0"/>
    </xf>
    <xf numFmtId="49" fontId="36" fillId="0" borderId="30" xfId="29" applyNumberFormat="1" applyFont="1" applyBorder="1" applyAlignment="1" applyProtection="1">
      <alignment horizontal="left" vertical="center"/>
      <protection locked="0"/>
    </xf>
    <xf numFmtId="49" fontId="36" fillId="0" borderId="33" xfId="29" applyNumberFormat="1" applyFont="1" applyBorder="1" applyAlignment="1" applyProtection="1">
      <alignment horizontal="left" vertical="center"/>
      <protection locked="0"/>
    </xf>
    <xf numFmtId="49" fontId="36" fillId="0" borderId="34" xfId="29" applyNumberFormat="1" applyFont="1" applyBorder="1" applyAlignment="1" applyProtection="1">
      <alignment horizontal="left" vertical="center"/>
      <protection locked="0"/>
    </xf>
    <xf numFmtId="0" fontId="36" fillId="0" borderId="35" xfId="29" applyFont="1" applyBorder="1" applyAlignment="1" applyProtection="1">
      <alignment horizontal="right" vertical="center"/>
      <protection locked="0"/>
    </xf>
    <xf numFmtId="49" fontId="37" fillId="0" borderId="30" xfId="29" applyNumberFormat="1" applyFont="1" applyBorder="1" applyAlignment="1" applyProtection="1">
      <alignment horizontal="left" vertical="center"/>
      <protection locked="0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</cellXfs>
  <cellStyles count="30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29" xfId="28" xr:uid="{A42F4737-63FD-41FC-AF72-A7C206EE997B}"/>
    <cellStyle name="標準 3" xfId="4" xr:uid="{00000000-0005-0000-0000-000010000000}"/>
    <cellStyle name="標準 4" xfId="27" xr:uid="{C19F5E2F-42CA-4529-9C8F-1CC595DAC225}"/>
    <cellStyle name="標準_HKG.MAR  " xfId="29" xr:uid="{B0C4F536-05CE-441C-9ACD-F092C82B6991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1524000</xdr:colOff>
      <xdr:row>2</xdr:row>
      <xdr:rowOff>181223</xdr:rowOff>
    </xdr:from>
    <xdr:ext cx="4593407" cy="3724026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1813" y="2324348"/>
          <a:ext cx="4593407" cy="3724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0</xdr:rowOff>
    </xdr:from>
    <xdr:to>
      <xdr:col>2</xdr:col>
      <xdr:colOff>574900</xdr:colOff>
      <xdr:row>1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957265</xdr:colOff>
      <xdr:row>11</xdr:row>
      <xdr:rowOff>419100</xdr:rowOff>
    </xdr:from>
    <xdr:ext cx="8243885" cy="976312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463965" y="6610350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1341723</xdr:colOff>
      <xdr:row>20</xdr:row>
      <xdr:rowOff>77066</xdr:rowOff>
    </xdr:from>
    <xdr:ext cx="3262313" cy="169285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41723" y="11488016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45028</xdr:colOff>
      <xdr:row>20</xdr:row>
      <xdr:rowOff>57150</xdr:rowOff>
    </xdr:from>
    <xdr:to>
      <xdr:col>12</xdr:col>
      <xdr:colOff>38099</xdr:colOff>
      <xdr:row>24</xdr:row>
      <xdr:rowOff>131618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312478" y="11544300"/>
          <a:ext cx="9232321" cy="1884218"/>
          <a:chOff x="25725384" y="2522585"/>
          <a:chExt cx="10828310" cy="4830000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7651574" y="310003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view="pageBreakPreview" zoomScale="50" zoomScaleNormal="40" zoomScaleSheetLayoutView="50" zoomScalePageLayoutView="40" workbookViewId="0">
      <selection activeCell="A15" sqref="A15:L16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hidden="1" customWidth="1"/>
    <col min="20" max="20" width="14.75" hidden="1" customWidth="1"/>
    <col min="21" max="21" width="9.25" hidden="1" customWidth="1"/>
    <col min="22" max="22" width="26.875" hidden="1" customWidth="1"/>
    <col min="23" max="23" width="8.125" hidden="1" customWidth="1"/>
    <col min="24" max="24" width="15.875" customWidth="1"/>
  </cols>
  <sheetData>
    <row r="1" spans="1:23" s="37" customFormat="1" ht="72.75" customHeight="1">
      <c r="A1" s="41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01" t="s">
        <v>18</v>
      </c>
      <c r="N1" s="101"/>
      <c r="O1" s="101"/>
      <c r="P1" s="101"/>
      <c r="Q1" s="101"/>
      <c r="R1" s="101"/>
      <c r="S1" s="39"/>
      <c r="T1" s="38"/>
      <c r="U1" s="38"/>
      <c r="V1" s="38"/>
    </row>
    <row r="2" spans="1:23" s="30" customFormat="1" ht="66" customHeight="1">
      <c r="A2" s="120"/>
      <c r="B2" s="120"/>
      <c r="C2" s="120"/>
      <c r="D2" s="33"/>
      <c r="E2" s="33"/>
      <c r="F2" s="33"/>
      <c r="G2" s="32"/>
      <c r="H2" s="32"/>
      <c r="M2" s="36"/>
      <c r="N2" s="33"/>
      <c r="O2" s="35" t="s">
        <v>17</v>
      </c>
      <c r="P2" s="121">
        <v>46150</v>
      </c>
      <c r="Q2" s="121"/>
      <c r="R2" s="44" t="s">
        <v>28</v>
      </c>
      <c r="S2" s="31"/>
    </row>
    <row r="3" spans="1:23" s="30" customFormat="1" ht="71.25" customHeight="1">
      <c r="A3" s="34" t="s">
        <v>16</v>
      </c>
      <c r="B3" s="33"/>
      <c r="C3" s="33"/>
      <c r="D3" s="33"/>
      <c r="E3" s="33"/>
      <c r="F3" s="33"/>
      <c r="G3" s="32"/>
      <c r="H3" s="32"/>
      <c r="I3" s="45"/>
      <c r="J3" s="46"/>
      <c r="K3" s="55"/>
      <c r="L3" s="55"/>
      <c r="S3" s="31"/>
    </row>
    <row r="4" spans="1:23" s="1" customFormat="1" ht="37.5" customHeight="1">
      <c r="A4" s="122" t="s">
        <v>19</v>
      </c>
      <c r="B4" s="97" t="s">
        <v>15</v>
      </c>
      <c r="C4" s="97" t="s">
        <v>20</v>
      </c>
      <c r="D4" s="97"/>
      <c r="E4" s="97"/>
      <c r="F4" s="97"/>
      <c r="G4" s="98" t="s">
        <v>21</v>
      </c>
      <c r="H4" s="98"/>
      <c r="I4" s="97" t="s">
        <v>22</v>
      </c>
      <c r="J4" s="97"/>
      <c r="K4" s="98" t="s">
        <v>14</v>
      </c>
      <c r="L4" s="99"/>
      <c r="M4" s="2"/>
      <c r="N4" s="2"/>
      <c r="O4" s="100"/>
      <c r="P4" s="100"/>
    </row>
    <row r="5" spans="1:23" s="1" customFormat="1" ht="37.5" customHeight="1">
      <c r="A5" s="123"/>
      <c r="B5" s="125"/>
      <c r="C5" s="93" t="s">
        <v>23</v>
      </c>
      <c r="D5" s="93"/>
      <c r="E5" s="94" t="s">
        <v>13</v>
      </c>
      <c r="F5" s="94"/>
      <c r="G5" s="93" t="s">
        <v>13</v>
      </c>
      <c r="H5" s="93"/>
      <c r="I5" s="93" t="s">
        <v>13</v>
      </c>
      <c r="J5" s="93"/>
      <c r="K5" s="95" t="s">
        <v>24</v>
      </c>
      <c r="L5" s="96"/>
      <c r="M5" s="3"/>
      <c r="N5" s="2"/>
      <c r="O5" s="100"/>
      <c r="P5" s="100"/>
    </row>
    <row r="6" spans="1:23" s="1" customFormat="1" ht="10.5" customHeight="1">
      <c r="A6" s="123"/>
      <c r="B6" s="125"/>
      <c r="C6" s="93"/>
      <c r="D6" s="93"/>
      <c r="E6" s="94"/>
      <c r="F6" s="94"/>
      <c r="G6" s="93"/>
      <c r="H6" s="93"/>
      <c r="I6" s="93"/>
      <c r="J6" s="93"/>
      <c r="K6" s="95"/>
      <c r="L6" s="96"/>
      <c r="M6" s="2"/>
      <c r="N6" s="2"/>
      <c r="O6" s="100"/>
      <c r="P6" s="100"/>
    </row>
    <row r="7" spans="1:23" s="1" customFormat="1" ht="37.5" hidden="1" customHeight="1">
      <c r="A7" s="123"/>
      <c r="B7" s="125"/>
      <c r="C7" s="93"/>
      <c r="D7" s="93"/>
      <c r="E7" s="94"/>
      <c r="F7" s="94"/>
      <c r="G7" s="93"/>
      <c r="H7" s="93"/>
      <c r="I7" s="93"/>
      <c r="J7" s="93"/>
      <c r="K7" s="95"/>
      <c r="L7" s="96"/>
      <c r="M7" s="2"/>
      <c r="N7" s="2"/>
      <c r="O7" s="2"/>
      <c r="P7" s="2"/>
    </row>
    <row r="8" spans="1:23" s="1" customFormat="1" ht="37.5" customHeight="1">
      <c r="A8" s="124"/>
      <c r="B8" s="126"/>
      <c r="C8" s="48"/>
      <c r="D8" s="48"/>
      <c r="E8" s="48"/>
      <c r="F8" s="48"/>
      <c r="G8" s="117"/>
      <c r="H8" s="117"/>
      <c r="I8" s="117" t="s">
        <v>25</v>
      </c>
      <c r="J8" s="117"/>
      <c r="K8" s="118" t="s">
        <v>27</v>
      </c>
      <c r="L8" s="119"/>
      <c r="M8" s="2"/>
      <c r="N8" s="2"/>
      <c r="O8" s="100"/>
      <c r="P8" s="100"/>
      <c r="U8" s="70" t="s">
        <v>41</v>
      </c>
      <c r="V8" s="70"/>
      <c r="W8" s="70" t="s">
        <v>42</v>
      </c>
    </row>
    <row r="9" spans="1:23" s="1" customFormat="1" ht="51" customHeight="1">
      <c r="A9" s="77" t="str">
        <f>W9</f>
        <v>※SINOTRANS BEIJING</v>
      </c>
      <c r="B9" s="78" t="str">
        <f>T9</f>
        <v>2619W</v>
      </c>
      <c r="C9" s="79">
        <f t="shared" ref="C9:C11" si="0">E9-1</f>
        <v>46149</v>
      </c>
      <c r="D9" s="79" t="str">
        <f t="shared" ref="D9:D11" si="1">TEXT(C9,"aaa")</f>
        <v>木</v>
      </c>
      <c r="E9" s="79">
        <f t="shared" ref="E9:E11" si="2">I9-4</f>
        <v>46150</v>
      </c>
      <c r="F9" s="79" t="str">
        <f t="shared" ref="F9:F11" si="3">TEXT(E9,"aaa")</f>
        <v>金</v>
      </c>
      <c r="G9" s="79">
        <f t="shared" ref="G9:G11" si="4">I9</f>
        <v>46154</v>
      </c>
      <c r="H9" s="79" t="str">
        <f t="shared" ref="H9:H11" si="5">TEXT(G9,"aaa")</f>
        <v>火</v>
      </c>
      <c r="I9" s="79">
        <v>46154</v>
      </c>
      <c r="J9" s="79" t="str">
        <f t="shared" ref="J9:J11" si="6">TEXT(I9,"aaa")</f>
        <v>火</v>
      </c>
      <c r="K9" s="69">
        <f t="shared" ref="K9:K11" si="7">I9+3</f>
        <v>46157</v>
      </c>
      <c r="L9" s="80" t="str">
        <f t="shared" ref="L9:L11" si="8">TEXT(K9,"aaa")</f>
        <v>金</v>
      </c>
      <c r="M9" s="57"/>
      <c r="N9" s="56"/>
      <c r="O9" s="56"/>
      <c r="P9" s="56"/>
      <c r="S9" s="84" t="s">
        <v>35</v>
      </c>
      <c r="T9" s="82" t="s">
        <v>31</v>
      </c>
      <c r="U9" s="71"/>
      <c r="V9" s="72"/>
      <c r="W9" s="73" t="str">
        <f>IF(S9=U9,S9,"※"&amp;S9)</f>
        <v>※SINOTRANS BEIJING</v>
      </c>
    </row>
    <row r="10" spans="1:23" s="1" customFormat="1" ht="51" customHeight="1">
      <c r="A10" s="50" t="str">
        <f t="shared" ref="A10:A16" si="9">W10</f>
        <v>※SITC TIANJIN</v>
      </c>
      <c r="B10" s="51" t="str">
        <f t="shared" ref="B10:B16" si="10">T10</f>
        <v>2622W</v>
      </c>
      <c r="C10" s="52">
        <f t="shared" si="0"/>
        <v>46156</v>
      </c>
      <c r="D10" s="52" t="str">
        <f t="shared" si="1"/>
        <v>木</v>
      </c>
      <c r="E10" s="52">
        <f t="shared" si="2"/>
        <v>46157</v>
      </c>
      <c r="F10" s="52" t="str">
        <f t="shared" si="3"/>
        <v>金</v>
      </c>
      <c r="G10" s="52">
        <f t="shared" si="4"/>
        <v>46161</v>
      </c>
      <c r="H10" s="52" t="str">
        <f t="shared" si="5"/>
        <v>火</v>
      </c>
      <c r="I10" s="52">
        <v>46161</v>
      </c>
      <c r="J10" s="52" t="str">
        <f t="shared" si="6"/>
        <v>火</v>
      </c>
      <c r="K10" s="53">
        <f t="shared" si="7"/>
        <v>46164</v>
      </c>
      <c r="L10" s="54" t="str">
        <f t="shared" si="8"/>
        <v>金</v>
      </c>
      <c r="M10" s="57"/>
      <c r="N10" s="56"/>
      <c r="O10" s="56"/>
      <c r="P10" s="56"/>
      <c r="S10" s="84" t="s">
        <v>36</v>
      </c>
      <c r="T10" s="82" t="s">
        <v>32</v>
      </c>
      <c r="U10" s="81"/>
      <c r="V10" s="74"/>
      <c r="W10" s="73" t="str">
        <f t="shared" ref="W10:W16" si="11">IF(S10=U10,S10,"※"&amp;S10)</f>
        <v>※SITC TIANJIN</v>
      </c>
    </row>
    <row r="11" spans="1:23" s="1" customFormat="1" ht="51" customHeight="1">
      <c r="A11" s="50" t="str">
        <f t="shared" si="9"/>
        <v>※SINOTRANS BEIJING</v>
      </c>
      <c r="B11" s="51" t="str">
        <f t="shared" si="10"/>
        <v>2621W</v>
      </c>
      <c r="C11" s="52">
        <f t="shared" si="0"/>
        <v>46163</v>
      </c>
      <c r="D11" s="52" t="str">
        <f t="shared" si="1"/>
        <v>木</v>
      </c>
      <c r="E11" s="52">
        <f t="shared" si="2"/>
        <v>46164</v>
      </c>
      <c r="F11" s="52" t="str">
        <f t="shared" si="3"/>
        <v>金</v>
      </c>
      <c r="G11" s="52">
        <f t="shared" si="4"/>
        <v>46168</v>
      </c>
      <c r="H11" s="52" t="str">
        <f t="shared" si="5"/>
        <v>火</v>
      </c>
      <c r="I11" s="52">
        <v>46168</v>
      </c>
      <c r="J11" s="52" t="str">
        <f t="shared" si="6"/>
        <v>火</v>
      </c>
      <c r="K11" s="53">
        <f t="shared" si="7"/>
        <v>46171</v>
      </c>
      <c r="L11" s="54" t="str">
        <f t="shared" si="8"/>
        <v>金</v>
      </c>
      <c r="M11" s="57"/>
      <c r="N11" s="56"/>
      <c r="O11" s="56"/>
      <c r="P11" s="56"/>
      <c r="S11" s="83" t="s">
        <v>35</v>
      </c>
      <c r="T11" s="82" t="s">
        <v>33</v>
      </c>
      <c r="U11" s="75"/>
      <c r="V11" s="76"/>
      <c r="W11" s="73" t="str">
        <f t="shared" si="11"/>
        <v>※SINOTRANS BEIJING</v>
      </c>
    </row>
    <row r="12" spans="1:23" s="1" customFormat="1" ht="51" customHeight="1">
      <c r="A12" s="50" t="str">
        <f t="shared" si="9"/>
        <v>※SITC TIANJIN</v>
      </c>
      <c r="B12" s="51" t="str">
        <f t="shared" si="10"/>
        <v>2624W</v>
      </c>
      <c r="C12" s="52">
        <f t="shared" ref="C12:C15" si="12">E12-1</f>
        <v>46170</v>
      </c>
      <c r="D12" s="52" t="str">
        <f t="shared" ref="D12:D15" si="13">TEXT(C12,"aaa")</f>
        <v>木</v>
      </c>
      <c r="E12" s="52">
        <f>I12-5</f>
        <v>46171</v>
      </c>
      <c r="F12" s="52" t="str">
        <f t="shared" ref="F12:F15" si="14">TEXT(E12,"aaa")</f>
        <v>金</v>
      </c>
      <c r="G12" s="52">
        <f>I12-1</f>
        <v>46175</v>
      </c>
      <c r="H12" s="52" t="str">
        <f t="shared" ref="H12:H15" si="15">TEXT(G12,"aaa")</f>
        <v>火</v>
      </c>
      <c r="I12" s="52">
        <v>46176</v>
      </c>
      <c r="J12" s="52" t="str">
        <f t="shared" ref="J12:J15" si="16">TEXT(I12,"aaa")</f>
        <v>水</v>
      </c>
      <c r="K12" s="53">
        <f>I12+2</f>
        <v>46178</v>
      </c>
      <c r="L12" s="54" t="str">
        <f t="shared" ref="L12:L15" si="17">TEXT(K12,"aaa")</f>
        <v>金</v>
      </c>
      <c r="M12" s="57"/>
      <c r="N12" s="47"/>
      <c r="O12" s="47"/>
      <c r="P12" s="47"/>
      <c r="S12" s="92" t="s">
        <v>36</v>
      </c>
      <c r="T12" s="86" t="s">
        <v>34</v>
      </c>
      <c r="U12" s="85"/>
      <c r="V12" s="70"/>
      <c r="W12" s="73" t="str">
        <f t="shared" si="11"/>
        <v>※SITC TIANJIN</v>
      </c>
    </row>
    <row r="13" spans="1:23" s="1" customFormat="1" ht="51" customHeight="1">
      <c r="A13" s="50" t="str">
        <f t="shared" si="9"/>
        <v>SINOTRANS OSAKA</v>
      </c>
      <c r="B13" s="51" t="str">
        <f t="shared" si="10"/>
        <v>2623W</v>
      </c>
      <c r="C13" s="52">
        <f t="shared" si="12"/>
        <v>46177</v>
      </c>
      <c r="D13" s="52" t="str">
        <f t="shared" si="13"/>
        <v>木</v>
      </c>
      <c r="E13" s="52">
        <f t="shared" ref="E13:E15" si="18">I13-4</f>
        <v>46178</v>
      </c>
      <c r="F13" s="52" t="str">
        <f t="shared" si="14"/>
        <v>金</v>
      </c>
      <c r="G13" s="52">
        <f t="shared" ref="G13:G15" si="19">I13</f>
        <v>46182</v>
      </c>
      <c r="H13" s="52" t="str">
        <f t="shared" si="15"/>
        <v>火</v>
      </c>
      <c r="I13" s="52">
        <v>46182</v>
      </c>
      <c r="J13" s="52" t="str">
        <f t="shared" si="16"/>
        <v>火</v>
      </c>
      <c r="K13" s="53">
        <f t="shared" ref="K13:K15" si="20">I13+3</f>
        <v>46185</v>
      </c>
      <c r="L13" s="54" t="str">
        <f t="shared" si="17"/>
        <v>金</v>
      </c>
      <c r="M13" s="62"/>
      <c r="N13" s="56"/>
      <c r="O13" s="56"/>
      <c r="P13" s="56"/>
      <c r="S13" s="89" t="s">
        <v>43</v>
      </c>
      <c r="T13" s="87" t="s">
        <v>37</v>
      </c>
      <c r="U13" s="89" t="s">
        <v>43</v>
      </c>
      <c r="W13" s="73" t="str">
        <f t="shared" si="11"/>
        <v>SINOTRANS OSAKA</v>
      </c>
    </row>
    <row r="14" spans="1:23" s="1" customFormat="1" ht="51" customHeight="1">
      <c r="A14" s="50" t="str">
        <f t="shared" si="9"/>
        <v>VICTORY HONOR</v>
      </c>
      <c r="B14" s="51" t="str">
        <f t="shared" si="10"/>
        <v>2626W</v>
      </c>
      <c r="C14" s="52">
        <f t="shared" si="12"/>
        <v>46184</v>
      </c>
      <c r="D14" s="52" t="str">
        <f t="shared" si="13"/>
        <v>木</v>
      </c>
      <c r="E14" s="52">
        <f t="shared" si="18"/>
        <v>46185</v>
      </c>
      <c r="F14" s="52" t="str">
        <f t="shared" si="14"/>
        <v>金</v>
      </c>
      <c r="G14" s="52">
        <f t="shared" si="19"/>
        <v>46189</v>
      </c>
      <c r="H14" s="52" t="str">
        <f t="shared" si="15"/>
        <v>火</v>
      </c>
      <c r="I14" s="52">
        <v>46189</v>
      </c>
      <c r="J14" s="52" t="str">
        <f t="shared" si="16"/>
        <v>火</v>
      </c>
      <c r="K14" s="53">
        <f t="shared" si="20"/>
        <v>46192</v>
      </c>
      <c r="L14" s="54" t="str">
        <f t="shared" si="17"/>
        <v>金</v>
      </c>
      <c r="M14" s="58"/>
      <c r="N14" s="56"/>
      <c r="O14" s="56"/>
      <c r="P14" s="56"/>
      <c r="S14" s="89" t="s">
        <v>29</v>
      </c>
      <c r="T14" s="87" t="s">
        <v>38</v>
      </c>
      <c r="U14" s="89" t="s">
        <v>29</v>
      </c>
      <c r="W14" s="73" t="str">
        <f t="shared" si="11"/>
        <v>VICTORY HONOR</v>
      </c>
    </row>
    <row r="15" spans="1:23" s="1" customFormat="1" ht="51" customHeight="1">
      <c r="A15" s="50" t="str">
        <f t="shared" si="9"/>
        <v>SINOTRANS OSAKA</v>
      </c>
      <c r="B15" s="51" t="str">
        <f t="shared" si="10"/>
        <v>2625W</v>
      </c>
      <c r="C15" s="52">
        <f t="shared" si="12"/>
        <v>46191</v>
      </c>
      <c r="D15" s="52" t="str">
        <f t="shared" si="13"/>
        <v>木</v>
      </c>
      <c r="E15" s="52">
        <f t="shared" si="18"/>
        <v>46192</v>
      </c>
      <c r="F15" s="52" t="str">
        <f t="shared" si="14"/>
        <v>金</v>
      </c>
      <c r="G15" s="52">
        <f t="shared" si="19"/>
        <v>46196</v>
      </c>
      <c r="H15" s="52" t="str">
        <f t="shared" si="15"/>
        <v>火</v>
      </c>
      <c r="I15" s="52">
        <v>46196</v>
      </c>
      <c r="J15" s="52" t="str">
        <f t="shared" si="16"/>
        <v>火</v>
      </c>
      <c r="K15" s="53">
        <f t="shared" si="20"/>
        <v>46199</v>
      </c>
      <c r="L15" s="54" t="str">
        <f t="shared" si="17"/>
        <v>金</v>
      </c>
      <c r="M15" s="63"/>
      <c r="N15" s="63"/>
      <c r="O15" s="63"/>
      <c r="P15" s="63"/>
      <c r="S15" s="88" t="s">
        <v>30</v>
      </c>
      <c r="T15" s="87" t="s">
        <v>39</v>
      </c>
      <c r="U15" s="88" t="s">
        <v>30</v>
      </c>
      <c r="W15" s="73" t="str">
        <f t="shared" si="11"/>
        <v>SINOTRANS OSAKA</v>
      </c>
    </row>
    <row r="16" spans="1:23" s="1" customFormat="1" ht="51" customHeight="1" thickBot="1">
      <c r="A16" s="68" t="str">
        <f t="shared" si="9"/>
        <v>VICTORY HONOR</v>
      </c>
      <c r="B16" s="67" t="str">
        <f t="shared" si="10"/>
        <v>2628W</v>
      </c>
      <c r="C16" s="66">
        <f t="shared" ref="C16" si="21">E16-1</f>
        <v>46198</v>
      </c>
      <c r="D16" s="66" t="str">
        <f t="shared" ref="D16" si="22">TEXT(C16,"aaa")</f>
        <v>木</v>
      </c>
      <c r="E16" s="66">
        <f t="shared" ref="E16" si="23">I16-4</f>
        <v>46199</v>
      </c>
      <c r="F16" s="66" t="str">
        <f t="shared" ref="F16" si="24">TEXT(E16,"aaa")</f>
        <v>金</v>
      </c>
      <c r="G16" s="66">
        <f t="shared" ref="G16" si="25">I16</f>
        <v>46203</v>
      </c>
      <c r="H16" s="66" t="str">
        <f t="shared" ref="H16" si="26">TEXT(G16,"aaa")</f>
        <v>火</v>
      </c>
      <c r="I16" s="66">
        <v>46203</v>
      </c>
      <c r="J16" s="66" t="str">
        <f t="shared" ref="J16" si="27">TEXT(I16,"aaa")</f>
        <v>火</v>
      </c>
      <c r="K16" s="65">
        <f t="shared" ref="K16" si="28">I16+3</f>
        <v>46206</v>
      </c>
      <c r="L16" s="64" t="str">
        <f t="shared" ref="L16" si="29">TEXT(K16,"aaa")</f>
        <v>金</v>
      </c>
      <c r="M16" s="63"/>
      <c r="N16" s="63"/>
      <c r="O16" s="63"/>
      <c r="P16" s="63"/>
      <c r="S16" s="90" t="s">
        <v>29</v>
      </c>
      <c r="T16" s="91" t="s">
        <v>40</v>
      </c>
      <c r="U16" s="90" t="s">
        <v>29</v>
      </c>
      <c r="W16" s="73" t="str">
        <f t="shared" si="11"/>
        <v>VICTORY HONOR</v>
      </c>
    </row>
    <row r="17" spans="1:20" s="1" customFormat="1" ht="51" customHeight="1">
      <c r="A17" s="59"/>
      <c r="B17" s="59"/>
      <c r="C17" s="60"/>
      <c r="D17" s="60"/>
      <c r="E17" s="60"/>
      <c r="F17" s="60"/>
      <c r="G17" s="60"/>
      <c r="H17" s="60"/>
      <c r="I17" s="60"/>
      <c r="J17" s="60"/>
      <c r="K17" s="61"/>
      <c r="L17" s="61"/>
      <c r="M17" s="49"/>
      <c r="N17" s="4"/>
      <c r="O17" s="4"/>
      <c r="P17" s="49"/>
      <c r="Q17" s="49"/>
      <c r="R17" s="49"/>
      <c r="S17" s="3"/>
      <c r="T17" s="49"/>
    </row>
    <row r="18" spans="1:20" s="1" customFormat="1" ht="51" customHeight="1">
      <c r="A18" s="59"/>
      <c r="B18" s="59"/>
      <c r="C18" s="60"/>
      <c r="D18" s="60"/>
      <c r="E18" s="60"/>
      <c r="F18" s="60"/>
      <c r="G18" s="60"/>
      <c r="H18" s="60"/>
      <c r="I18" s="60"/>
      <c r="J18" s="60"/>
      <c r="K18" s="61"/>
      <c r="L18" s="61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4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2"/>
      <c r="Q19" s="2"/>
      <c r="R19" s="2"/>
      <c r="S19" s="3"/>
      <c r="T19" s="2"/>
    </row>
    <row r="20" spans="1:20" s="1" customFormat="1" ht="30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"/>
      <c r="O20" s="4"/>
      <c r="P20" s="2"/>
      <c r="Q20" s="2"/>
      <c r="R20" s="2"/>
      <c r="S20" s="3"/>
      <c r="T20" s="2"/>
    </row>
    <row r="21" spans="1:20" s="1" customFormat="1" ht="30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4"/>
      <c r="O21" s="4"/>
      <c r="P21" s="42"/>
      <c r="Q21" s="42"/>
      <c r="R21" s="42"/>
      <c r="S21" s="3"/>
      <c r="T21" s="4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37.5" customHeight="1">
      <c r="N24" s="4"/>
      <c r="O24" s="4"/>
      <c r="P24" s="2"/>
      <c r="Q24" s="2"/>
      <c r="R24" s="2"/>
      <c r="S24" s="3"/>
      <c r="T24" s="2"/>
    </row>
    <row r="25" spans="1:20" s="1" customFormat="1" ht="37.5" customHeight="1">
      <c r="N25" s="4"/>
      <c r="O25" s="4"/>
      <c r="P25" s="2"/>
      <c r="Q25" s="2"/>
      <c r="R25" s="2"/>
      <c r="S25" s="3"/>
      <c r="T25" s="2"/>
    </row>
    <row r="26" spans="1:20" s="1" customFormat="1" ht="45" customHeight="1" thickBot="1">
      <c r="A26" s="28" t="s">
        <v>12</v>
      </c>
      <c r="B26" s="109" t="s">
        <v>11</v>
      </c>
      <c r="C26" s="110"/>
      <c r="D26" s="111"/>
      <c r="E26" s="27" t="s">
        <v>10</v>
      </c>
      <c r="F26" s="26"/>
      <c r="G26" s="26"/>
      <c r="H26" s="26"/>
      <c r="I26" s="26"/>
      <c r="J26" s="26"/>
      <c r="K26" s="26"/>
      <c r="L26" s="25"/>
      <c r="N26" s="4"/>
      <c r="O26" s="4"/>
      <c r="P26" s="2"/>
      <c r="Q26" s="2"/>
      <c r="R26" s="2"/>
      <c r="S26" s="3"/>
      <c r="T26" s="2"/>
    </row>
    <row r="27" spans="1:20" ht="48.75" customHeight="1" thickTop="1">
      <c r="A27" s="112" t="s">
        <v>9</v>
      </c>
      <c r="B27" s="114" t="s">
        <v>8</v>
      </c>
      <c r="C27" s="115"/>
      <c r="D27" s="116"/>
      <c r="E27" s="24" t="s">
        <v>7</v>
      </c>
      <c r="F27" s="23"/>
      <c r="G27" s="24"/>
      <c r="H27" s="23"/>
      <c r="I27" s="22"/>
      <c r="J27" s="21"/>
      <c r="K27" s="21"/>
      <c r="L27" s="20" t="s">
        <v>6</v>
      </c>
    </row>
    <row r="28" spans="1:20" ht="48.75" customHeight="1">
      <c r="A28" s="113"/>
      <c r="B28" s="106"/>
      <c r="C28" s="107"/>
      <c r="D28" s="108"/>
      <c r="E28" s="19" t="s">
        <v>5</v>
      </c>
      <c r="F28" s="18"/>
      <c r="G28" s="19"/>
      <c r="H28" s="18"/>
      <c r="I28" s="17"/>
      <c r="J28" s="16"/>
      <c r="K28" s="16"/>
      <c r="L28" s="15"/>
    </row>
    <row r="29" spans="1:20" ht="48.75" customHeight="1">
      <c r="A29" s="102" t="s">
        <v>4</v>
      </c>
      <c r="B29" s="103" t="s">
        <v>3</v>
      </c>
      <c r="C29" s="104"/>
      <c r="D29" s="105"/>
      <c r="E29" s="14" t="s">
        <v>2</v>
      </c>
      <c r="F29" s="13"/>
      <c r="G29" s="14"/>
      <c r="H29" s="13"/>
      <c r="I29" s="12"/>
      <c r="J29" s="11"/>
      <c r="K29" s="11"/>
      <c r="L29" s="10" t="s">
        <v>1</v>
      </c>
    </row>
    <row r="30" spans="1:20" ht="48.75" customHeight="1">
      <c r="A30" s="102"/>
      <c r="B30" s="106"/>
      <c r="C30" s="107"/>
      <c r="D30" s="108"/>
      <c r="E30" s="9" t="s">
        <v>0</v>
      </c>
      <c r="F30" s="8"/>
      <c r="G30" s="9"/>
      <c r="H30" s="8"/>
      <c r="I30" s="7"/>
      <c r="J30" s="6"/>
      <c r="K30" s="6"/>
      <c r="L30" s="5"/>
    </row>
  </sheetData>
  <mergeCells count="26">
    <mergeCell ref="M1:R1"/>
    <mergeCell ref="A29:A30"/>
    <mergeCell ref="B29:D30"/>
    <mergeCell ref="B26:D26"/>
    <mergeCell ref="A27:A28"/>
    <mergeCell ref="B27:D28"/>
    <mergeCell ref="O5:P5"/>
    <mergeCell ref="O6:P6"/>
    <mergeCell ref="G8:H8"/>
    <mergeCell ref="I8:J8"/>
    <mergeCell ref="K8:L8"/>
    <mergeCell ref="O8:P8"/>
    <mergeCell ref="A2:C2"/>
    <mergeCell ref="P2:Q2"/>
    <mergeCell ref="A4:A8"/>
    <mergeCell ref="B4:B8"/>
    <mergeCell ref="C4:F4"/>
    <mergeCell ref="G4:H4"/>
    <mergeCell ref="I4:J4"/>
    <mergeCell ref="K4:L4"/>
    <mergeCell ref="O4:P4"/>
    <mergeCell ref="C5:D7"/>
    <mergeCell ref="E5:F7"/>
    <mergeCell ref="G5:H7"/>
    <mergeCell ref="I5:J7"/>
    <mergeCell ref="K5:L7"/>
  </mergeCells>
  <phoneticPr fontId="1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2026-03-17T06:01:37Z</cp:lastPrinted>
  <dcterms:created xsi:type="dcterms:W3CDTF">2016-08-19T05:00:49Z</dcterms:created>
  <dcterms:modified xsi:type="dcterms:W3CDTF">2026-05-08T04:27:35Z</dcterms:modified>
</cp:coreProperties>
</file>