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C977B2CD-F8A1-4838-8278-1D8464A614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上海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上海!$A$1:$U$40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1" l="1"/>
  <c r="AB19" i="1"/>
  <c r="AB18" i="1"/>
  <c r="AB17" i="1"/>
  <c r="AB20" i="1" s="1"/>
  <c r="AB23" i="1" l="1"/>
  <c r="AB26" i="1" s="1"/>
  <c r="AB29" i="1" s="1"/>
  <c r="AB32" i="1" s="1"/>
  <c r="AB22" i="1"/>
  <c r="AB25" i="1" s="1"/>
  <c r="AB28" i="1" s="1"/>
  <c r="AB31" i="1" s="1"/>
  <c r="AB21" i="1"/>
  <c r="AB24" i="1" s="1"/>
  <c r="AB27" i="1" s="1"/>
  <c r="AB30" i="1" s="1"/>
  <c r="F24" i="1"/>
  <c r="E21" i="1"/>
  <c r="C21" i="1" s="1"/>
  <c r="D21" i="1" s="1"/>
  <c r="I21" i="1"/>
  <c r="J21" i="1" s="1"/>
  <c r="K21" i="1"/>
  <c r="G21" i="1" s="1"/>
  <c r="H21" i="1" s="1"/>
  <c r="N21" i="1"/>
  <c r="O21" i="1"/>
  <c r="P21" i="1" s="1"/>
  <c r="E22" i="1"/>
  <c r="C22" i="1" s="1"/>
  <c r="D22" i="1" s="1"/>
  <c r="I22" i="1"/>
  <c r="J22" i="1"/>
  <c r="K22" i="1"/>
  <c r="G22" i="1" s="1"/>
  <c r="H22" i="1" s="1"/>
  <c r="L22" i="1"/>
  <c r="N22" i="1"/>
  <c r="O22" i="1"/>
  <c r="P22" i="1"/>
  <c r="E23" i="1"/>
  <c r="C23" i="1" s="1"/>
  <c r="D23" i="1" s="1"/>
  <c r="I23" i="1"/>
  <c r="J23" i="1" s="1"/>
  <c r="K23" i="1"/>
  <c r="G23" i="1" s="1"/>
  <c r="H23" i="1" s="1"/>
  <c r="L23" i="1"/>
  <c r="N23" i="1"/>
  <c r="O23" i="1"/>
  <c r="P23" i="1" s="1"/>
  <c r="I24" i="1"/>
  <c r="J24" i="1"/>
  <c r="K24" i="1"/>
  <c r="L24" i="1" s="1"/>
  <c r="N24" i="1"/>
  <c r="O24" i="1"/>
  <c r="P24" i="1" s="1"/>
  <c r="E25" i="1"/>
  <c r="C25" i="1" s="1"/>
  <c r="D25" i="1" s="1"/>
  <c r="I25" i="1"/>
  <c r="J25" i="1"/>
  <c r="K25" i="1"/>
  <c r="G25" i="1" s="1"/>
  <c r="H25" i="1" s="1"/>
  <c r="L25" i="1"/>
  <c r="N25" i="1"/>
  <c r="O25" i="1"/>
  <c r="P25" i="1" s="1"/>
  <c r="E26" i="1"/>
  <c r="C26" i="1" s="1"/>
  <c r="D26" i="1" s="1"/>
  <c r="I26" i="1"/>
  <c r="J26" i="1" s="1"/>
  <c r="K26" i="1"/>
  <c r="L26" i="1" s="1"/>
  <c r="N26" i="1"/>
  <c r="O26" i="1"/>
  <c r="P26" i="1" s="1"/>
  <c r="E27" i="1"/>
  <c r="C27" i="1" s="1"/>
  <c r="D27" i="1" s="1"/>
  <c r="I27" i="1"/>
  <c r="J27" i="1" s="1"/>
  <c r="K27" i="1"/>
  <c r="L27" i="1" s="1"/>
  <c r="N27" i="1"/>
  <c r="O27" i="1"/>
  <c r="P27" i="1"/>
  <c r="E28" i="1"/>
  <c r="C28" i="1" s="1"/>
  <c r="D28" i="1" s="1"/>
  <c r="I28" i="1"/>
  <c r="J28" i="1" s="1"/>
  <c r="K28" i="1"/>
  <c r="L28" i="1" s="1"/>
  <c r="N28" i="1"/>
  <c r="O28" i="1"/>
  <c r="P28" i="1" s="1"/>
  <c r="E29" i="1"/>
  <c r="C29" i="1" s="1"/>
  <c r="D29" i="1" s="1"/>
  <c r="I29" i="1"/>
  <c r="J29" i="1" s="1"/>
  <c r="K29" i="1"/>
  <c r="G29" i="1" s="1"/>
  <c r="H29" i="1" s="1"/>
  <c r="N29" i="1"/>
  <c r="O29" i="1"/>
  <c r="P29" i="1"/>
  <c r="E30" i="1"/>
  <c r="F30" i="1" s="1"/>
  <c r="I30" i="1"/>
  <c r="J30" i="1" s="1"/>
  <c r="K30" i="1"/>
  <c r="G30" i="1" s="1"/>
  <c r="H30" i="1" s="1"/>
  <c r="N30" i="1"/>
  <c r="O30" i="1"/>
  <c r="P30" i="1" s="1"/>
  <c r="E31" i="1"/>
  <c r="C31" i="1" s="1"/>
  <c r="D31" i="1" s="1"/>
  <c r="I31" i="1"/>
  <c r="J31" i="1" s="1"/>
  <c r="K31" i="1"/>
  <c r="L31" i="1" s="1"/>
  <c r="N31" i="1"/>
  <c r="O31" i="1"/>
  <c r="P31" i="1" s="1"/>
  <c r="E32" i="1"/>
  <c r="F32" i="1" s="1"/>
  <c r="I32" i="1"/>
  <c r="J32" i="1" s="1"/>
  <c r="K32" i="1"/>
  <c r="G32" i="1" s="1"/>
  <c r="H32" i="1" s="1"/>
  <c r="N32" i="1"/>
  <c r="O32" i="1"/>
  <c r="P32" i="1" s="1"/>
  <c r="C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9" i="1"/>
  <c r="AF29" i="1"/>
  <c r="A29" i="1" s="1"/>
  <c r="AF30" i="1"/>
  <c r="A30" i="1" s="1"/>
  <c r="AF31" i="1"/>
  <c r="A31" i="1" s="1"/>
  <c r="AF32" i="1"/>
  <c r="A32" i="1" s="1"/>
  <c r="A9" i="1"/>
  <c r="AF17" i="1"/>
  <c r="A17" i="1" s="1"/>
  <c r="AF18" i="1"/>
  <c r="A18" i="1" s="1"/>
  <c r="AF19" i="1"/>
  <c r="A19" i="1" s="1"/>
  <c r="AF20" i="1"/>
  <c r="A20" i="1" s="1"/>
  <c r="AF21" i="1"/>
  <c r="A21" i="1" s="1"/>
  <c r="AF22" i="1"/>
  <c r="A22" i="1" s="1"/>
  <c r="AF23" i="1"/>
  <c r="A23" i="1" s="1"/>
  <c r="AF24" i="1"/>
  <c r="A24" i="1" s="1"/>
  <c r="AF25" i="1"/>
  <c r="A25" i="1" s="1"/>
  <c r="AF26" i="1"/>
  <c r="A26" i="1" s="1"/>
  <c r="AF27" i="1"/>
  <c r="A27" i="1" s="1"/>
  <c r="AF28" i="1"/>
  <c r="A28" i="1" s="1"/>
  <c r="AF9" i="1"/>
  <c r="AF16" i="1"/>
  <c r="A16" i="1" s="1"/>
  <c r="AF15" i="1"/>
  <c r="A15" i="1" s="1"/>
  <c r="AF14" i="1"/>
  <c r="A14" i="1" s="1"/>
  <c r="AF13" i="1"/>
  <c r="A13" i="1" s="1"/>
  <c r="AF12" i="1"/>
  <c r="A12" i="1" s="1"/>
  <c r="AF11" i="1"/>
  <c r="A11" i="1" s="1"/>
  <c r="AF10" i="1"/>
  <c r="A10" i="1" s="1"/>
  <c r="C24" i="1" l="1"/>
  <c r="D24" i="1" s="1"/>
  <c r="L32" i="1"/>
  <c r="C32" i="1"/>
  <c r="D32" i="1" s="1"/>
  <c r="G28" i="1"/>
  <c r="H28" i="1" s="1"/>
  <c r="L30" i="1"/>
  <c r="G27" i="1"/>
  <c r="H27" i="1" s="1"/>
  <c r="G31" i="1"/>
  <c r="H31" i="1" s="1"/>
  <c r="F31" i="1"/>
  <c r="F28" i="1"/>
  <c r="F26" i="1"/>
  <c r="F29" i="1"/>
  <c r="C30" i="1"/>
  <c r="D30" i="1" s="1"/>
  <c r="F27" i="1"/>
  <c r="G26" i="1"/>
  <c r="H26" i="1" s="1"/>
  <c r="L21" i="1"/>
  <c r="F25" i="1"/>
  <c r="G24" i="1"/>
  <c r="H24" i="1" s="1"/>
  <c r="L29" i="1"/>
  <c r="F23" i="1"/>
  <c r="F22" i="1"/>
  <c r="F21" i="1"/>
  <c r="O20" i="1"/>
  <c r="P20" i="1" s="1"/>
  <c r="N20" i="1"/>
  <c r="K20" i="1"/>
  <c r="L20" i="1" s="1"/>
  <c r="I20" i="1"/>
  <c r="J20" i="1" s="1"/>
  <c r="E20" i="1"/>
  <c r="F20" i="1" s="1"/>
  <c r="O19" i="1"/>
  <c r="P19" i="1" s="1"/>
  <c r="N19" i="1"/>
  <c r="K19" i="1"/>
  <c r="L19" i="1" s="1"/>
  <c r="I19" i="1"/>
  <c r="J19" i="1" s="1"/>
  <c r="E19" i="1"/>
  <c r="C19" i="1" s="1"/>
  <c r="D19" i="1" s="1"/>
  <c r="O18" i="1"/>
  <c r="P18" i="1" s="1"/>
  <c r="N18" i="1"/>
  <c r="K18" i="1"/>
  <c r="L18" i="1" s="1"/>
  <c r="I18" i="1"/>
  <c r="J18" i="1" s="1"/>
  <c r="E18" i="1"/>
  <c r="C18" i="1" s="1"/>
  <c r="D18" i="1" s="1"/>
  <c r="O17" i="1"/>
  <c r="P17" i="1" s="1"/>
  <c r="N17" i="1"/>
  <c r="K17" i="1"/>
  <c r="L17" i="1" s="1"/>
  <c r="I17" i="1"/>
  <c r="J17" i="1" s="1"/>
  <c r="E17" i="1"/>
  <c r="F17" i="1" s="1"/>
  <c r="O16" i="1"/>
  <c r="P16" i="1" s="1"/>
  <c r="N16" i="1"/>
  <c r="K16" i="1"/>
  <c r="L16" i="1" s="1"/>
  <c r="I16" i="1"/>
  <c r="J16" i="1" s="1"/>
  <c r="E16" i="1"/>
  <c r="F16" i="1" s="1"/>
  <c r="O15" i="1"/>
  <c r="P15" i="1" s="1"/>
  <c r="N15" i="1"/>
  <c r="K15" i="1"/>
  <c r="L15" i="1" s="1"/>
  <c r="I15" i="1"/>
  <c r="J15" i="1" s="1"/>
  <c r="E15" i="1"/>
  <c r="F15" i="1" s="1"/>
  <c r="O14" i="1"/>
  <c r="P14" i="1" s="1"/>
  <c r="N14" i="1"/>
  <c r="K14" i="1"/>
  <c r="G14" i="1" s="1"/>
  <c r="H14" i="1" s="1"/>
  <c r="I14" i="1"/>
  <c r="J14" i="1" s="1"/>
  <c r="E14" i="1"/>
  <c r="F14" i="1" s="1"/>
  <c r="E10" i="1"/>
  <c r="C10" i="1" s="1"/>
  <c r="D10" i="1" s="1"/>
  <c r="I10" i="1"/>
  <c r="J10" i="1" s="1"/>
  <c r="K10" i="1"/>
  <c r="G10" i="1" s="1"/>
  <c r="H10" i="1" s="1"/>
  <c r="N10" i="1"/>
  <c r="O10" i="1"/>
  <c r="P10" i="1" s="1"/>
  <c r="E11" i="1"/>
  <c r="C11" i="1" s="1"/>
  <c r="D11" i="1" s="1"/>
  <c r="I11" i="1"/>
  <c r="J11" i="1" s="1"/>
  <c r="K11" i="1"/>
  <c r="G11" i="1" s="1"/>
  <c r="H11" i="1" s="1"/>
  <c r="N11" i="1"/>
  <c r="O11" i="1"/>
  <c r="P11" i="1" s="1"/>
  <c r="E12" i="1"/>
  <c r="C12" i="1" s="1"/>
  <c r="D12" i="1" s="1"/>
  <c r="I12" i="1"/>
  <c r="J12" i="1" s="1"/>
  <c r="K12" i="1"/>
  <c r="G12" i="1" s="1"/>
  <c r="H12" i="1" s="1"/>
  <c r="N12" i="1"/>
  <c r="O12" i="1"/>
  <c r="P12" i="1" s="1"/>
  <c r="E13" i="1"/>
  <c r="C13" i="1" s="1"/>
  <c r="D13" i="1" s="1"/>
  <c r="I13" i="1"/>
  <c r="J13" i="1" s="1"/>
  <c r="K13" i="1"/>
  <c r="L13" i="1" s="1"/>
  <c r="N13" i="1"/>
  <c r="O13" i="1"/>
  <c r="P13" i="1" s="1"/>
  <c r="E9" i="1"/>
  <c r="D9" i="1" s="1"/>
  <c r="I9" i="1"/>
  <c r="J9" i="1" s="1"/>
  <c r="K9" i="1"/>
  <c r="G9" i="1" s="1"/>
  <c r="H9" i="1" s="1"/>
  <c r="N9" i="1"/>
  <c r="O9" i="1"/>
  <c r="P9" i="1" s="1"/>
  <c r="G20" i="1" l="1"/>
  <c r="H20" i="1" s="1"/>
  <c r="C20" i="1"/>
  <c r="D20" i="1" s="1"/>
  <c r="C15" i="1"/>
  <c r="D15" i="1" s="1"/>
  <c r="C17" i="1"/>
  <c r="D17" i="1" s="1"/>
  <c r="C14" i="1"/>
  <c r="D14" i="1" s="1"/>
  <c r="G19" i="1"/>
  <c r="H19" i="1" s="1"/>
  <c r="G17" i="1"/>
  <c r="H17" i="1" s="1"/>
  <c r="F18" i="1"/>
  <c r="C16" i="1"/>
  <c r="D16" i="1" s="1"/>
  <c r="G16" i="1"/>
  <c r="H16" i="1" s="1"/>
  <c r="G15" i="1"/>
  <c r="H15" i="1" s="1"/>
  <c r="G18" i="1"/>
  <c r="H18" i="1" s="1"/>
  <c r="F19" i="1"/>
  <c r="L14" i="1"/>
  <c r="F12" i="1"/>
  <c r="G13" i="1"/>
  <c r="H13" i="1" s="1"/>
  <c r="L11" i="1"/>
  <c r="L12" i="1"/>
  <c r="L10" i="1"/>
  <c r="F13" i="1"/>
  <c r="F11" i="1"/>
  <c r="F10" i="1"/>
  <c r="L9" i="1"/>
  <c r="F9" i="1"/>
</calcChain>
</file>

<file path=xl/sharedStrings.xml><?xml version="1.0" encoding="utf-8"?>
<sst xmlns="http://schemas.openxmlformats.org/spreadsheetml/2006/main" count="121" uniqueCount="53">
  <si>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1"/>
  </si>
  <si>
    <t>会社名</t>
  </si>
  <si>
    <t>貨物搬入先</t>
    <rPh sb="0" eb="2">
      <t>カモツ</t>
    </rPh>
    <rPh sb="2" eb="4">
      <t>ハンニュウ</t>
    </rPh>
    <rPh sb="4" eb="5">
      <t>サキ</t>
    </rPh>
    <phoneticPr fontId="11"/>
  </si>
  <si>
    <t>0 DAYS</t>
    <phoneticPr fontId="11"/>
  </si>
  <si>
    <t>SHA</t>
    <phoneticPr fontId="11"/>
  </si>
  <si>
    <t>OSA</t>
    <phoneticPr fontId="11"/>
  </si>
  <si>
    <t>OSA</t>
    <phoneticPr fontId="1"/>
  </si>
  <si>
    <t>ETA</t>
    <phoneticPr fontId="11"/>
  </si>
  <si>
    <t>ETD</t>
    <phoneticPr fontId="1"/>
  </si>
  <si>
    <t>ETA</t>
    <phoneticPr fontId="1"/>
  </si>
  <si>
    <t>CFS CUT</t>
    <phoneticPr fontId="1"/>
  </si>
  <si>
    <t>VOY</t>
  </si>
  <si>
    <t>VESSEL</t>
    <phoneticPr fontId="1"/>
  </si>
  <si>
    <t xml:space="preserve">UPDATED :  </t>
    <phoneticPr fontId="8"/>
  </si>
  <si>
    <t>連絡先：大阪海運
TEL：06-7730-1075/FAX：06-7730-1088</t>
    <rPh sb="0" eb="3">
      <t>レンラクサキ</t>
    </rPh>
    <phoneticPr fontId="1"/>
  </si>
  <si>
    <t>㈱辰巳商會 
南港NO.1 H.W.</t>
    <phoneticPr fontId="1"/>
  </si>
  <si>
    <t>大阪市住之江区南港東7-1-24</t>
    <phoneticPr fontId="1"/>
  </si>
  <si>
    <t>TEL:06-6612-3153 　FAX:06-6612-6256</t>
    <phoneticPr fontId="1"/>
  </si>
  <si>
    <t>㈱カンロジ 
摩耶2号上屋</t>
    <phoneticPr fontId="1"/>
  </si>
  <si>
    <t>神戸市灘区摩耶埠頭</t>
    <phoneticPr fontId="1"/>
  </si>
  <si>
    <t>TEL:078-801-2458 　FAX:078-871-5240</t>
    <phoneticPr fontId="1"/>
  </si>
  <si>
    <t>NACCS: 4IW62</t>
    <phoneticPr fontId="1"/>
  </si>
  <si>
    <t>NACCS: 3DW30</t>
    <phoneticPr fontId="1"/>
  </si>
  <si>
    <t>KOB</t>
    <phoneticPr fontId="1"/>
  </si>
  <si>
    <t>　　　　　　　　SHANGHAI SCHEDULE - 関西</t>
    <rPh sb="28" eb="30">
      <t>カンサイ</t>
    </rPh>
    <phoneticPr fontId="11"/>
  </si>
  <si>
    <t>From Osaka / Kobe</t>
    <phoneticPr fontId="1"/>
  </si>
  <si>
    <t>大阪  CFS</t>
    <rPh sb="0" eb="2">
      <t>オオサカ</t>
    </rPh>
    <phoneticPr fontId="1"/>
  </si>
  <si>
    <t>神戸  CFS</t>
    <rPh sb="0" eb="2">
      <t>コウベ</t>
    </rPh>
    <phoneticPr fontId="1"/>
  </si>
  <si>
    <t>N</t>
    <phoneticPr fontId="1"/>
  </si>
  <si>
    <t>2-3 DAYS</t>
    <phoneticPr fontId="1"/>
  </si>
  <si>
    <t>AN DA</t>
  </si>
  <si>
    <t>2619W</t>
  </si>
  <si>
    <t>2620W</t>
  </si>
  <si>
    <t>2621W</t>
  </si>
  <si>
    <t>SHUN DA</t>
  </si>
  <si>
    <t>SJJ</t>
  </si>
  <si>
    <t>MILD SONATA</t>
  </si>
  <si>
    <t>GLORY SHENGDONG</t>
  </si>
  <si>
    <t>GLORY GUANGZHOU</t>
  </si>
  <si>
    <t>旧</t>
    <rPh sb="0" eb="1">
      <t>キュウ</t>
    </rPh>
    <phoneticPr fontId="36"/>
  </si>
  <si>
    <t>最終</t>
    <rPh sb="0" eb="2">
      <t>サイシュウ</t>
    </rPh>
    <phoneticPr fontId="36"/>
  </si>
  <si>
    <t>GLORY SHENGDONG</t>
    <phoneticPr fontId="33"/>
  </si>
  <si>
    <t>2622W</t>
    <phoneticPr fontId="33"/>
  </si>
  <si>
    <t>SJJ</t>
    <phoneticPr fontId="33"/>
  </si>
  <si>
    <t>GLORY GUANGZHOU</t>
    <phoneticPr fontId="33"/>
  </si>
  <si>
    <t>AN DA</t>
    <phoneticPr fontId="33"/>
  </si>
  <si>
    <t>2623W</t>
    <phoneticPr fontId="33"/>
  </si>
  <si>
    <t>SHUN DA</t>
    <phoneticPr fontId="33"/>
  </si>
  <si>
    <t>2624W</t>
    <phoneticPr fontId="33"/>
  </si>
  <si>
    <t>2625W</t>
    <phoneticPr fontId="33"/>
  </si>
  <si>
    <t>2626W</t>
    <phoneticPr fontId="33"/>
  </si>
  <si>
    <t>2627W</t>
    <phoneticPr fontId="33"/>
  </si>
  <si>
    <t>MILD SONATA</t>
    <phoneticPr fontId="3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</si>
</sst>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176" formatCode="m/d;@"/>
    <numFmt numFmtId="177" formatCode="General\ d\Ayys"/>
    <numFmt numFmtId="178" formatCode="\ d\Ayys"/>
    <numFmt numFmtId="179" formatCode="yyyy/m/d;@"/>
    <numFmt numFmtId="180" formatCode="\$#,##0\ ;\(\$#,##0\)"/>
    <numFmt numFmtId="181" formatCode="&quot;VND&quot;#,##0_);[Red]\(&quot;VND&quot;#,##0\)"/>
    <numFmt numFmtId="182" formatCode="&quot;¥&quot;#,##0;[Red]&quot;¥&quot;&quot;¥&quot;\-#,##0"/>
    <numFmt numFmtId="183" formatCode="&quot;¥&quot;#,##0.00;[Red]&quot;¥&quot;&quot;¥&quot;&quot;¥&quot;&quot;¥&quot;&quot;¥&quot;&quot;¥&quot;\-#,##0.00"/>
    <numFmt numFmtId="190" formatCode="&quot;05/&quot;00"/>
    <numFmt numFmtId="192" formatCode="&quot;06/&quot;00"/>
    <numFmt numFmtId="193" formatCode="&quot;06/&quot;00&quot;-&quot;00"/>
    <numFmt numFmtId="194" formatCode="mm/dd"/>
    <numFmt numFmtId="195" formatCode="&quot;05/&quot;00&quot;-&quot;00"/>
    <numFmt numFmtId="197" formatCode="&quot;07/&quot;00&quot;-&quot;00"/>
    <numFmt numFmtId="198" formatCode="&quot;07/&quot;00"/>
  </numFmts>
  <fonts count="3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20"/>
      <color theme="1"/>
      <name val="Meiryo UI"/>
      <family val="3"/>
      <charset val="128"/>
    </font>
    <font>
      <sz val="20"/>
      <name val="Meiryo UI"/>
      <family val="3"/>
      <charset val="128"/>
    </font>
    <font>
      <sz val="24"/>
      <name val="Meiryo UI"/>
      <family val="3"/>
      <charset val="128"/>
    </font>
    <font>
      <i/>
      <sz val="12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6"/>
      <name val="ＭＳ Ｐゴシック"/>
      <family val="3"/>
      <charset val="128"/>
    </font>
    <font>
      <b/>
      <sz val="26"/>
      <name val="Meiryo UI"/>
      <family val="3"/>
      <charset val="128"/>
    </font>
    <font>
      <sz val="16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b/>
      <sz val="60"/>
      <color indexed="9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24"/>
      <color theme="1"/>
      <name val="Meiryo UI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name val="Segoe UI"/>
      <family val="2"/>
      <charset val="128"/>
    </font>
    <font>
      <sz val="11"/>
      <name val="Calibri"/>
      <family val="2"/>
    </font>
    <font>
      <sz val="11"/>
      <color theme="1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</fills>
  <borders count="7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32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9" fillId="0" borderId="0"/>
    <xf numFmtId="0" fontId="21" fillId="0" borderId="0">
      <alignment vertical="center"/>
    </xf>
    <xf numFmtId="3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81" fontId="27" fillId="0" borderId="0"/>
    <xf numFmtId="0" fontId="22" fillId="0" borderId="13" applyNumberFormat="0" applyFont="0" applyFill="0" applyAlignment="0" applyProtection="0"/>
    <xf numFmtId="16" fontId="28" fillId="0" borderId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10" fontId="22" fillId="0" borderId="0" applyFont="0" applyFill="0" applyBorder="0" applyAlignment="0" applyProtection="0"/>
    <xf numFmtId="0" fontId="30" fillId="0" borderId="0"/>
    <xf numFmtId="182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8" fontId="31" fillId="0" borderId="0" applyFont="0" applyFill="0" applyBorder="0" applyAlignment="0" applyProtection="0"/>
    <xf numFmtId="6" fontId="31" fillId="0" borderId="0" applyFont="0" applyFill="0" applyBorder="0" applyAlignment="0" applyProtection="0"/>
    <xf numFmtId="0" fontId="32" fillId="0" borderId="0"/>
    <xf numFmtId="0" fontId="2" fillId="0" borderId="0"/>
    <xf numFmtId="0" fontId="37" fillId="0" borderId="0"/>
  </cellStyleXfs>
  <cellXfs count="212">
    <xf numFmtId="0" fontId="0" fillId="0" borderId="0" xfId="0">
      <alignment vertical="center"/>
    </xf>
    <xf numFmtId="0" fontId="3" fillId="0" borderId="0" xfId="1" applyFont="1" applyAlignment="1"/>
    <xf numFmtId="0" fontId="3" fillId="0" borderId="0" xfId="1" applyFont="1" applyFill="1" applyAlignment="1"/>
    <xf numFmtId="0" fontId="5" fillId="0" borderId="1" xfId="1" applyFont="1" applyBorder="1" applyAlignment="1">
      <alignment horizontal="right" vertical="center"/>
    </xf>
    <xf numFmtId="0" fontId="6" fillId="0" borderId="2" xfId="1" applyFont="1" applyBorder="1" applyAlignment="1"/>
    <xf numFmtId="0" fontId="5" fillId="0" borderId="2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Border="1" applyAlignment="1">
      <alignment vertical="center"/>
    </xf>
    <xf numFmtId="0" fontId="4" fillId="0" borderId="0" xfId="1" applyFont="1" applyFill="1" applyAlignment="1">
      <alignment vertical="center"/>
    </xf>
    <xf numFmtId="0" fontId="3" fillId="0" borderId="0" xfId="2" applyFont="1" applyBorder="1" applyAlignment="1">
      <alignment horizontal="center" vertical="center"/>
    </xf>
    <xf numFmtId="0" fontId="13" fillId="0" borderId="0" xfId="1" applyFont="1" applyAlignment="1"/>
    <xf numFmtId="0" fontId="13" fillId="0" borderId="0" xfId="1" applyFont="1" applyFill="1" applyAlignment="1"/>
    <xf numFmtId="0" fontId="4" fillId="0" borderId="0" xfId="1" applyFont="1" applyFill="1" applyAlignment="1">
      <alignment horizontal="center" vertical="center"/>
    </xf>
    <xf numFmtId="0" fontId="12" fillId="0" borderId="0" xfId="1" applyFont="1" applyFill="1" applyAlignment="1">
      <alignment horizontal="left" vertical="center"/>
    </xf>
    <xf numFmtId="0" fontId="14" fillId="0" borderId="0" xfId="1" applyFont="1" applyFill="1" applyAlignment="1"/>
    <xf numFmtId="0" fontId="15" fillId="0" borderId="0" xfId="1" applyFont="1" applyFill="1" applyAlignment="1">
      <alignment vertical="center"/>
    </xf>
    <xf numFmtId="0" fontId="15" fillId="3" borderId="0" xfId="1" applyFont="1" applyFill="1" applyAlignment="1">
      <alignment vertical="center"/>
    </xf>
    <xf numFmtId="0" fontId="6" fillId="0" borderId="0" xfId="1" applyFont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5" fillId="0" borderId="2" xfId="0" applyFont="1" applyBorder="1">
      <alignment vertical="center"/>
    </xf>
    <xf numFmtId="0" fontId="6" fillId="0" borderId="7" xfId="1" applyFont="1" applyBorder="1" applyAlignment="1">
      <alignment horizontal="left" vertical="center"/>
    </xf>
    <xf numFmtId="0" fontId="6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6" fillId="0" borderId="0" xfId="1" applyFont="1" applyBorder="1" applyAlignment="1"/>
    <xf numFmtId="0" fontId="5" fillId="0" borderId="6" xfId="1" applyFont="1" applyBorder="1" applyAlignment="1">
      <alignment horizontal="right" vertical="center"/>
    </xf>
    <xf numFmtId="0" fontId="17" fillId="3" borderId="0" xfId="1" applyFont="1" applyFill="1" applyAlignment="1">
      <alignment horizontal="left" vertical="center"/>
    </xf>
    <xf numFmtId="179" fontId="6" fillId="0" borderId="0" xfId="1" applyNumberFormat="1" applyFont="1" applyFill="1" applyBorder="1" applyAlignment="1">
      <alignment horizontal="center" vertical="center"/>
    </xf>
    <xf numFmtId="179" fontId="6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9" fillId="0" borderId="24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178" fontId="6" fillId="2" borderId="22" xfId="1" applyNumberFormat="1" applyFont="1" applyFill="1" applyBorder="1" applyAlignment="1">
      <alignment horizontal="center" vertical="center"/>
    </xf>
    <xf numFmtId="0" fontId="7" fillId="0" borderId="19" xfId="1" applyFont="1" applyBorder="1" applyAlignment="1">
      <alignment horizontal="left" vertical="center"/>
    </xf>
    <xf numFmtId="0" fontId="7" fillId="0" borderId="15" xfId="1" applyFont="1" applyBorder="1" applyAlignment="1">
      <alignment horizontal="center" vertical="center"/>
    </xf>
    <xf numFmtId="176" fontId="7" fillId="0" borderId="15" xfId="1" applyNumberFormat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26" xfId="1" applyFont="1" applyBorder="1" applyAlignment="1">
      <alignment horizontal="left" vertical="center"/>
    </xf>
    <xf numFmtId="0" fontId="7" fillId="0" borderId="27" xfId="1" applyFont="1" applyBorder="1" applyAlignment="1">
      <alignment horizontal="center" vertical="center"/>
    </xf>
    <xf numFmtId="176" fontId="7" fillId="0" borderId="27" xfId="1" applyNumberFormat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3" fillId="0" borderId="0" xfId="1" applyFont="1" applyBorder="1" applyAlignment="1"/>
    <xf numFmtId="176" fontId="7" fillId="0" borderId="0" xfId="1" applyNumberFormat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10" fillId="2" borderId="15" xfId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 vertical="center"/>
    </xf>
    <xf numFmtId="0" fontId="16" fillId="3" borderId="0" xfId="1" applyFont="1" applyFill="1" applyAlignment="1">
      <alignment horizontal="center" vertical="center" wrapText="1"/>
    </xf>
    <xf numFmtId="0" fontId="3" fillId="0" borderId="0" xfId="2" applyFont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179" fontId="6" fillId="0" borderId="0" xfId="1" applyNumberFormat="1" applyFont="1" applyFill="1" applyBorder="1" applyAlignment="1">
      <alignment horizontal="center" vertical="center"/>
    </xf>
    <xf numFmtId="0" fontId="12" fillId="2" borderId="16" xfId="1" applyNumberFormat="1" applyFont="1" applyFill="1" applyBorder="1" applyAlignment="1">
      <alignment horizontal="center" vertical="center" wrapText="1"/>
    </xf>
    <xf numFmtId="0" fontId="12" fillId="2" borderId="19" xfId="1" applyNumberFormat="1" applyFont="1" applyFill="1" applyBorder="1" applyAlignment="1">
      <alignment horizontal="center" vertical="center" wrapText="1"/>
    </xf>
    <xf numFmtId="0" fontId="12" fillId="2" borderId="21" xfId="1" applyNumberFormat="1" applyFont="1" applyFill="1" applyBorder="1" applyAlignment="1">
      <alignment horizontal="center" vertical="center" wrapText="1"/>
    </xf>
    <xf numFmtId="0" fontId="12" fillId="2" borderId="17" xfId="1" applyNumberFormat="1" applyFont="1" applyFill="1" applyBorder="1" applyAlignment="1">
      <alignment horizontal="center" vertical="center"/>
    </xf>
    <xf numFmtId="0" fontId="12" fillId="2" borderId="15" xfId="1" applyNumberFormat="1" applyFont="1" applyFill="1" applyBorder="1" applyAlignment="1">
      <alignment horizontal="center" vertical="center"/>
    </xf>
    <xf numFmtId="0" fontId="12" fillId="2" borderId="22" xfId="1" applyNumberFormat="1" applyFont="1" applyFill="1" applyBorder="1" applyAlignment="1">
      <alignment horizontal="center" vertical="center"/>
    </xf>
    <xf numFmtId="0" fontId="12" fillId="2" borderId="17" xfId="1" applyFont="1" applyFill="1" applyBorder="1" applyAlignment="1">
      <alignment horizontal="center" vertical="center"/>
    </xf>
    <xf numFmtId="0" fontId="12" fillId="2" borderId="18" xfId="1" applyFont="1" applyFill="1" applyBorder="1" applyAlignment="1">
      <alignment horizontal="center" vertical="center"/>
    </xf>
    <xf numFmtId="178" fontId="6" fillId="2" borderId="22" xfId="1" applyNumberFormat="1" applyFont="1" applyFill="1" applyBorder="1" applyAlignment="1">
      <alignment horizontal="center" vertical="center"/>
    </xf>
    <xf numFmtId="177" fontId="6" fillId="2" borderId="22" xfId="1" applyNumberFormat="1" applyFont="1" applyFill="1" applyBorder="1" applyAlignment="1">
      <alignment horizontal="center" vertical="center"/>
    </xf>
    <xf numFmtId="177" fontId="6" fillId="2" borderId="23" xfId="1" applyNumberFormat="1" applyFont="1" applyFill="1" applyBorder="1" applyAlignment="1">
      <alignment horizontal="center" vertical="center"/>
    </xf>
    <xf numFmtId="0" fontId="9" fillId="2" borderId="15" xfId="1" applyNumberFormat="1" applyFont="1" applyFill="1" applyBorder="1" applyAlignment="1">
      <alignment horizontal="center" vertical="center"/>
    </xf>
    <xf numFmtId="0" fontId="20" fillId="0" borderId="11" xfId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38" fillId="5" borderId="15" xfId="31" applyFont="1" applyFill="1" applyBorder="1" applyAlignment="1">
      <alignment horizontal="left" vertical="center"/>
    </xf>
    <xf numFmtId="0" fontId="7" fillId="0" borderId="18" xfId="1" applyFont="1" applyBorder="1" applyAlignment="1">
      <alignment horizontal="center" vertical="center"/>
    </xf>
    <xf numFmtId="49" fontId="7" fillId="0" borderId="27" xfId="1" applyNumberFormat="1" applyFont="1" applyBorder="1" applyAlignment="1">
      <alignment horizontal="center" vertical="center"/>
    </xf>
    <xf numFmtId="49" fontId="35" fillId="6" borderId="39" xfId="30" applyNumberFormat="1" applyFont="1" applyFill="1" applyBorder="1" applyAlignment="1" applyProtection="1">
      <alignment horizontal="left" vertical="center"/>
      <protection locked="0"/>
    </xf>
    <xf numFmtId="49" fontId="35" fillId="6" borderId="61" xfId="30" applyNumberFormat="1" applyFont="1" applyFill="1" applyBorder="1" applyAlignment="1" applyProtection="1">
      <alignment horizontal="right" vertical="center"/>
      <protection locked="0"/>
    </xf>
    <xf numFmtId="195" fontId="34" fillId="7" borderId="62" xfId="30" quotePrefix="1" applyNumberFormat="1" applyFont="1" applyFill="1" applyBorder="1" applyAlignment="1" applyProtection="1">
      <alignment horizontal="center" vertical="center"/>
      <protection locked="0"/>
    </xf>
    <xf numFmtId="190" fontId="34" fillId="7" borderId="28" xfId="30" quotePrefix="1" applyNumberFormat="1" applyFont="1" applyFill="1" applyBorder="1" applyAlignment="1" applyProtection="1">
      <alignment horizontal="center" vertical="center"/>
      <protection locked="0"/>
    </xf>
    <xf numFmtId="190" fontId="34" fillId="7" borderId="74" xfId="30" quotePrefix="1" applyNumberFormat="1" applyFont="1" applyFill="1" applyBorder="1" applyAlignment="1" applyProtection="1">
      <alignment horizontal="center" vertical="center"/>
      <protection locked="0"/>
    </xf>
    <xf numFmtId="0" fontId="38" fillId="0" borderId="15" xfId="31" applyFont="1" applyBorder="1" applyAlignment="1">
      <alignment horizontal="left" vertical="center"/>
    </xf>
    <xf numFmtId="0" fontId="38" fillId="0" borderId="75" xfId="31" applyFont="1" applyBorder="1" applyAlignment="1">
      <alignment horizontal="left" vertical="center"/>
    </xf>
    <xf numFmtId="0" fontId="3" fillId="5" borderId="15" xfId="31" applyFont="1" applyFill="1" applyBorder="1" applyAlignment="1">
      <alignment horizontal="left" vertical="center"/>
    </xf>
    <xf numFmtId="0" fontId="4" fillId="0" borderId="0" xfId="1" applyFont="1" applyAlignment="1">
      <alignment vertical="center"/>
    </xf>
    <xf numFmtId="49" fontId="34" fillId="0" borderId="48" xfId="30" applyNumberFormat="1" applyFont="1" applyBorder="1" applyAlignment="1" applyProtection="1">
      <alignment horizontal="center" vertical="center"/>
      <protection locked="0"/>
    </xf>
    <xf numFmtId="49" fontId="34" fillId="0" borderId="46" xfId="30" applyNumberFormat="1" applyFont="1" applyBorder="1" applyAlignment="1" applyProtection="1">
      <alignment horizontal="center" vertical="center"/>
      <protection locked="0"/>
    </xf>
    <xf numFmtId="194" fontId="34" fillId="0" borderId="53" xfId="30" applyNumberFormat="1" applyFont="1" applyBorder="1" applyAlignment="1" applyProtection="1">
      <alignment horizontal="center" vertical="center"/>
      <protection locked="0"/>
    </xf>
    <xf numFmtId="49" fontId="34" fillId="0" borderId="54" xfId="30" applyNumberFormat="1" applyFont="1" applyBorder="1" applyAlignment="1" applyProtection="1">
      <alignment horizontal="center" vertical="center"/>
      <protection locked="0"/>
    </xf>
    <xf numFmtId="194" fontId="34" fillId="0" borderId="37" xfId="30" applyNumberFormat="1" applyFont="1" applyBorder="1" applyAlignment="1" applyProtection="1">
      <alignment horizontal="center" vertical="center"/>
      <protection locked="0"/>
    </xf>
    <xf numFmtId="49" fontId="34" fillId="0" borderId="38" xfId="30" applyNumberFormat="1" applyFont="1" applyBorder="1" applyAlignment="1" applyProtection="1">
      <alignment horizontal="center" vertical="center"/>
      <protection locked="0"/>
    </xf>
    <xf numFmtId="194" fontId="34" fillId="0" borderId="34" xfId="30" applyNumberFormat="1" applyFont="1" applyBorder="1" applyAlignment="1" applyProtection="1">
      <alignment horizontal="center" vertical="center"/>
      <protection locked="0"/>
    </xf>
    <xf numFmtId="49" fontId="34" fillId="0" borderId="32" xfId="30" applyNumberFormat="1" applyFont="1" applyBorder="1" applyAlignment="1" applyProtection="1">
      <alignment horizontal="center" vertical="center"/>
      <protection locked="0"/>
    </xf>
    <xf numFmtId="194" fontId="34" fillId="0" borderId="45" xfId="30" applyNumberFormat="1" applyFont="1" applyBorder="1" applyAlignment="1" applyProtection="1">
      <alignment horizontal="center" vertical="center"/>
      <protection locked="0"/>
    </xf>
    <xf numFmtId="194" fontId="34" fillId="0" borderId="43" xfId="30" applyNumberFormat="1" applyFont="1" applyBorder="1" applyAlignment="1" applyProtection="1">
      <alignment horizontal="center" vertical="center"/>
      <protection locked="0"/>
    </xf>
    <xf numFmtId="49" fontId="34" fillId="0" borderId="44" xfId="30" applyNumberFormat="1" applyFont="1" applyBorder="1" applyAlignment="1" applyProtection="1">
      <alignment horizontal="center" vertical="center"/>
      <protection locked="0"/>
    </xf>
    <xf numFmtId="194" fontId="34" fillId="0" borderId="47" xfId="30" applyNumberFormat="1" applyFont="1" applyBorder="1" applyAlignment="1" applyProtection="1">
      <alignment horizontal="center" vertical="center"/>
      <protection locked="0"/>
    </xf>
    <xf numFmtId="194" fontId="34" fillId="0" borderId="57" xfId="30" applyNumberFormat="1" applyFont="1" applyBorder="1" applyAlignment="1" applyProtection="1">
      <alignment horizontal="center" vertical="center"/>
      <protection locked="0"/>
    </xf>
    <xf numFmtId="49" fontId="34" fillId="0" borderId="58" xfId="30" applyNumberFormat="1" applyFont="1" applyBorder="1" applyAlignment="1" applyProtection="1">
      <alignment horizontal="center" vertical="center"/>
      <protection locked="0"/>
    </xf>
    <xf numFmtId="195" fontId="34" fillId="4" borderId="52" xfId="30" quotePrefix="1" applyNumberFormat="1" applyFont="1" applyFill="1" applyBorder="1" applyAlignment="1" applyProtection="1">
      <alignment horizontal="center" vertical="center"/>
      <protection locked="0"/>
    </xf>
    <xf numFmtId="195" fontId="34" fillId="4" borderId="42" xfId="30" quotePrefix="1" applyNumberFormat="1" applyFont="1" applyFill="1" applyBorder="1" applyAlignment="1" applyProtection="1">
      <alignment horizontal="center" vertical="center"/>
      <protection locked="0"/>
    </xf>
    <xf numFmtId="195" fontId="34" fillId="0" borderId="35" xfId="30" quotePrefix="1" applyNumberFormat="1" applyFont="1" applyBorder="1" applyAlignment="1" applyProtection="1">
      <alignment horizontal="center" vertical="center"/>
      <protection locked="0"/>
    </xf>
    <xf numFmtId="195" fontId="34" fillId="0" borderId="7" xfId="30" quotePrefix="1" applyNumberFormat="1" applyFont="1" applyBorder="1" applyAlignment="1" applyProtection="1">
      <alignment horizontal="center" vertical="center"/>
      <protection locked="0"/>
    </xf>
    <xf numFmtId="195" fontId="34" fillId="0" borderId="56" xfId="30" quotePrefix="1" applyNumberFormat="1" applyFont="1" applyBorder="1" applyAlignment="1" applyProtection="1">
      <alignment horizontal="center" vertical="center"/>
      <protection locked="0"/>
    </xf>
    <xf numFmtId="195" fontId="34" fillId="0" borderId="52" xfId="30" quotePrefix="1" applyNumberFormat="1" applyFont="1" applyBorder="1" applyAlignment="1" applyProtection="1">
      <alignment horizontal="center" vertical="center"/>
      <protection locked="0"/>
    </xf>
    <xf numFmtId="195" fontId="34" fillId="0" borderId="42" xfId="30" quotePrefix="1" applyNumberFormat="1" applyFont="1" applyBorder="1" applyAlignment="1" applyProtection="1">
      <alignment horizontal="center" vertical="center"/>
      <protection locked="0"/>
    </xf>
    <xf numFmtId="195" fontId="34" fillId="0" borderId="62" xfId="30" quotePrefix="1" applyNumberFormat="1" applyFont="1" applyBorder="1" applyAlignment="1" applyProtection="1">
      <alignment horizontal="center" vertical="center"/>
      <protection locked="0"/>
    </xf>
    <xf numFmtId="193" fontId="34" fillId="4" borderId="65" xfId="30" quotePrefix="1" applyNumberFormat="1" applyFont="1" applyFill="1" applyBorder="1" applyAlignment="1" applyProtection="1">
      <alignment horizontal="center" vertical="center"/>
      <protection locked="0"/>
    </xf>
    <xf numFmtId="190" fontId="34" fillId="0" borderId="36" xfId="30" quotePrefix="1" applyNumberFormat="1" applyFont="1" applyBorder="1" applyAlignment="1" applyProtection="1">
      <alignment horizontal="center" vertical="center"/>
      <protection locked="0"/>
    </xf>
    <xf numFmtId="190" fontId="34" fillId="0" borderId="33" xfId="30" quotePrefix="1" applyNumberFormat="1" applyFont="1" applyBorder="1" applyAlignment="1" applyProtection="1">
      <alignment horizontal="center" vertical="center"/>
      <protection locked="0"/>
    </xf>
    <xf numFmtId="190" fontId="34" fillId="0" borderId="23" xfId="30" quotePrefix="1" applyNumberFormat="1" applyFont="1" applyBorder="1" applyAlignment="1" applyProtection="1">
      <alignment horizontal="center" vertical="center"/>
      <protection locked="0"/>
    </xf>
    <xf numFmtId="190" fontId="34" fillId="0" borderId="18" xfId="30" quotePrefix="1" applyNumberFormat="1" applyFont="1" applyBorder="1" applyAlignment="1" applyProtection="1">
      <alignment horizontal="center" vertical="center"/>
      <protection locked="0"/>
    </xf>
    <xf numFmtId="190" fontId="34" fillId="0" borderId="20" xfId="30" quotePrefix="1" applyNumberFormat="1" applyFont="1" applyBorder="1" applyAlignment="1" applyProtection="1">
      <alignment horizontal="center" vertical="center"/>
      <protection locked="0"/>
    </xf>
    <xf numFmtId="190" fontId="34" fillId="0" borderId="28" xfId="30" quotePrefix="1" applyNumberFormat="1" applyFont="1" applyBorder="1" applyAlignment="1" applyProtection="1">
      <alignment horizontal="center" vertical="center"/>
      <protection locked="0"/>
    </xf>
    <xf numFmtId="190" fontId="34" fillId="4" borderId="18" xfId="30" quotePrefix="1" applyNumberFormat="1" applyFont="1" applyFill="1" applyBorder="1" applyAlignment="1" applyProtection="1">
      <alignment horizontal="center" vertical="center"/>
      <protection locked="0"/>
    </xf>
    <xf numFmtId="190" fontId="34" fillId="4" borderId="20" xfId="30" quotePrefix="1" applyNumberFormat="1" applyFont="1" applyFill="1" applyBorder="1" applyAlignment="1" applyProtection="1">
      <alignment horizontal="center" vertical="center"/>
      <protection locked="0"/>
    </xf>
    <xf numFmtId="190" fontId="34" fillId="4" borderId="69" xfId="30" quotePrefix="1" applyNumberFormat="1" applyFont="1" applyFill="1" applyBorder="1" applyAlignment="1" applyProtection="1">
      <alignment horizontal="center" vertical="center"/>
      <protection locked="0"/>
    </xf>
    <xf numFmtId="192" fontId="34" fillId="4" borderId="66" xfId="30" quotePrefix="1" applyNumberFormat="1" applyFont="1" applyFill="1" applyBorder="1" applyAlignment="1" applyProtection="1">
      <alignment horizontal="center" vertical="center"/>
      <protection locked="0"/>
    </xf>
    <xf numFmtId="49" fontId="35" fillId="4" borderId="39" xfId="30" applyNumberFormat="1" applyFont="1" applyFill="1" applyBorder="1" applyAlignment="1" applyProtection="1">
      <alignment horizontal="left" vertical="center"/>
      <protection locked="0"/>
    </xf>
    <xf numFmtId="49" fontId="35" fillId="0" borderId="40" xfId="30" applyNumberFormat="1" applyFont="1" applyBorder="1" applyAlignment="1" applyProtection="1">
      <alignment horizontal="left" vertical="center"/>
      <protection locked="0"/>
    </xf>
    <xf numFmtId="49" fontId="35" fillId="0" borderId="60" xfId="30" applyNumberFormat="1" applyFont="1" applyBorder="1" applyAlignment="1" applyProtection="1">
      <alignment horizontal="right" vertical="center"/>
      <protection locked="0"/>
    </xf>
    <xf numFmtId="49" fontId="35" fillId="0" borderId="31" xfId="30" applyNumberFormat="1" applyFont="1" applyBorder="1" applyAlignment="1" applyProtection="1">
      <alignment horizontal="left" vertical="center"/>
      <protection locked="0"/>
    </xf>
    <xf numFmtId="49" fontId="35" fillId="0" borderId="41" xfId="30" applyNumberFormat="1" applyFont="1" applyBorder="1" applyAlignment="1" applyProtection="1">
      <alignment horizontal="right" vertical="center"/>
      <protection locked="0"/>
    </xf>
    <xf numFmtId="49" fontId="35" fillId="0" borderId="50" xfId="30" applyNumberFormat="1" applyFont="1" applyBorder="1" applyAlignment="1" applyProtection="1">
      <alignment horizontal="right" vertical="center"/>
      <protection locked="0"/>
    </xf>
    <xf numFmtId="49" fontId="35" fillId="0" borderId="51" xfId="30" applyNumberFormat="1" applyFont="1" applyBorder="1" applyAlignment="1" applyProtection="1">
      <alignment horizontal="left" vertical="center"/>
      <protection locked="0"/>
    </xf>
    <xf numFmtId="49" fontId="35" fillId="0" borderId="49" xfId="30" applyNumberFormat="1" applyFont="1" applyBorder="1" applyAlignment="1" applyProtection="1">
      <alignment horizontal="right" vertical="center"/>
      <protection locked="0"/>
    </xf>
    <xf numFmtId="49" fontId="35" fillId="0" borderId="55" xfId="30" applyNumberFormat="1" applyFont="1" applyBorder="1" applyAlignment="1" applyProtection="1">
      <alignment horizontal="left" vertical="center"/>
      <protection locked="0"/>
    </xf>
    <xf numFmtId="49" fontId="35" fillId="0" borderId="61" xfId="30" applyNumberFormat="1" applyFont="1" applyBorder="1" applyAlignment="1" applyProtection="1">
      <alignment horizontal="right" vertical="center"/>
      <protection locked="0"/>
    </xf>
    <xf numFmtId="49" fontId="35" fillId="4" borderId="70" xfId="30" applyNumberFormat="1" applyFont="1" applyFill="1" applyBorder="1" applyAlignment="1" applyProtection="1">
      <alignment horizontal="left" vertical="center"/>
      <protection locked="0"/>
    </xf>
    <xf numFmtId="49" fontId="35" fillId="4" borderId="59" xfId="30" applyNumberFormat="1" applyFont="1" applyFill="1" applyBorder="1" applyAlignment="1" applyProtection="1">
      <alignment horizontal="right" vertical="center"/>
      <protection locked="0"/>
    </xf>
    <xf numFmtId="0" fontId="7" fillId="0" borderId="17" xfId="1" applyFont="1" applyBorder="1" applyAlignment="1">
      <alignment horizontal="center" vertical="center"/>
    </xf>
    <xf numFmtId="176" fontId="7" fillId="0" borderId="17" xfId="1" applyNumberFormat="1" applyFont="1" applyBorder="1" applyAlignment="1">
      <alignment horizontal="center" vertical="center"/>
    </xf>
    <xf numFmtId="49" fontId="7" fillId="0" borderId="17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0" fontId="7" fillId="0" borderId="0" xfId="1" applyFont="1" applyBorder="1" applyAlignment="1">
      <alignment horizontal="left" vertical="center"/>
    </xf>
    <xf numFmtId="0" fontId="7" fillId="0" borderId="16" xfId="1" applyFont="1" applyBorder="1" applyAlignment="1">
      <alignment horizontal="left" vertical="center"/>
    </xf>
    <xf numFmtId="49" fontId="34" fillId="4" borderId="31" xfId="30" applyNumberFormat="1" applyFont="1" applyFill="1" applyBorder="1" applyAlignment="1" applyProtection="1">
      <alignment horizontal="left" vertical="center"/>
      <protection locked="0"/>
    </xf>
    <xf numFmtId="49" fontId="34" fillId="0" borderId="48" xfId="30" applyNumberFormat="1" applyFont="1" applyBorder="1" applyAlignment="1" applyProtection="1">
      <alignment horizontal="center" vertical="center"/>
      <protection locked="0"/>
    </xf>
    <xf numFmtId="49" fontId="34" fillId="0" borderId="46" xfId="30" applyNumberFormat="1" applyFont="1" applyBorder="1" applyAlignment="1" applyProtection="1">
      <alignment horizontal="center" vertical="center"/>
      <protection locked="0"/>
    </xf>
    <xf numFmtId="49" fontId="34" fillId="4" borderId="60" xfId="30" applyNumberFormat="1" applyFont="1" applyFill="1" applyBorder="1" applyAlignment="1" applyProtection="1">
      <alignment horizontal="right" vertical="center"/>
      <protection locked="0"/>
    </xf>
    <xf numFmtId="49" fontId="34" fillId="4" borderId="41" xfId="30" applyNumberFormat="1" applyFont="1" applyFill="1" applyBorder="1" applyAlignment="1" applyProtection="1">
      <alignment horizontal="right" vertical="center"/>
      <protection locked="0"/>
    </xf>
    <xf numFmtId="49" fontId="34" fillId="4" borderId="59" xfId="30" applyNumberFormat="1" applyFont="1" applyFill="1" applyBorder="1" applyAlignment="1" applyProtection="1">
      <alignment horizontal="right" vertical="center"/>
      <protection locked="0"/>
    </xf>
    <xf numFmtId="49" fontId="34" fillId="4" borderId="40" xfId="30" applyNumberFormat="1" applyFont="1" applyFill="1" applyBorder="1" applyAlignment="1" applyProtection="1">
      <alignment horizontal="left" vertical="center"/>
      <protection locked="0"/>
    </xf>
    <xf numFmtId="194" fontId="34" fillId="0" borderId="53" xfId="30" applyNumberFormat="1" applyFont="1" applyBorder="1" applyAlignment="1" applyProtection="1">
      <alignment horizontal="center" vertical="center"/>
      <protection locked="0"/>
    </xf>
    <xf numFmtId="49" fontId="34" fillId="0" borderId="54" xfId="30" applyNumberFormat="1" applyFont="1" applyBorder="1" applyAlignment="1" applyProtection="1">
      <alignment horizontal="center" vertical="center"/>
      <protection locked="0"/>
    </xf>
    <xf numFmtId="194" fontId="34" fillId="0" borderId="37" xfId="30" applyNumberFormat="1" applyFont="1" applyBorder="1" applyAlignment="1" applyProtection="1">
      <alignment horizontal="center" vertical="center"/>
      <protection locked="0"/>
    </xf>
    <xf numFmtId="49" fontId="34" fillId="0" borderId="38" xfId="30" applyNumberFormat="1" applyFont="1" applyBorder="1" applyAlignment="1" applyProtection="1">
      <alignment horizontal="center" vertical="center"/>
      <protection locked="0"/>
    </xf>
    <xf numFmtId="194" fontId="34" fillId="0" borderId="34" xfId="30" applyNumberFormat="1" applyFont="1" applyBorder="1" applyAlignment="1" applyProtection="1">
      <alignment horizontal="center" vertical="center"/>
      <protection locked="0"/>
    </xf>
    <xf numFmtId="49" fontId="34" fillId="0" borderId="32" xfId="30" applyNumberFormat="1" applyFont="1" applyBorder="1" applyAlignment="1" applyProtection="1">
      <alignment horizontal="center" vertical="center"/>
      <protection locked="0"/>
    </xf>
    <xf numFmtId="194" fontId="34" fillId="0" borderId="45" xfId="30" applyNumberFormat="1" applyFont="1" applyBorder="1" applyAlignment="1" applyProtection="1">
      <alignment horizontal="center" vertical="center"/>
      <protection locked="0"/>
    </xf>
    <xf numFmtId="49" fontId="34" fillId="0" borderId="31" xfId="30" applyNumberFormat="1" applyFont="1" applyBorder="1" applyAlignment="1" applyProtection="1">
      <alignment horizontal="left" vertical="center"/>
      <protection locked="0"/>
    </xf>
    <xf numFmtId="49" fontId="34" fillId="0" borderId="41" xfId="30" applyNumberFormat="1" applyFont="1" applyBorder="1" applyAlignment="1" applyProtection="1">
      <alignment horizontal="right" vertical="center"/>
      <protection locked="0"/>
    </xf>
    <xf numFmtId="194" fontId="34" fillId="0" borderId="43" xfId="30" applyNumberFormat="1" applyFont="1" applyBorder="1" applyAlignment="1" applyProtection="1">
      <alignment horizontal="center" vertical="center"/>
      <protection locked="0"/>
    </xf>
    <xf numFmtId="49" fontId="34" fillId="0" borderId="44" xfId="30" applyNumberFormat="1" applyFont="1" applyBorder="1" applyAlignment="1" applyProtection="1">
      <alignment horizontal="center" vertical="center"/>
      <protection locked="0"/>
    </xf>
    <xf numFmtId="49" fontId="34" fillId="0" borderId="50" xfId="30" applyNumberFormat="1" applyFont="1" applyBorder="1" applyAlignment="1" applyProtection="1">
      <alignment horizontal="right" vertical="center"/>
      <protection locked="0"/>
    </xf>
    <xf numFmtId="194" fontId="34" fillId="0" borderId="47" xfId="30" applyNumberFormat="1" applyFont="1" applyBorder="1" applyAlignment="1" applyProtection="1">
      <alignment horizontal="center" vertical="center"/>
      <protection locked="0"/>
    </xf>
    <xf numFmtId="49" fontId="34" fillId="0" borderId="51" xfId="30" applyNumberFormat="1" applyFont="1" applyBorder="1" applyAlignment="1" applyProtection="1">
      <alignment horizontal="left" vertical="center"/>
      <protection locked="0"/>
    </xf>
    <xf numFmtId="49" fontId="34" fillId="0" borderId="49" xfId="30" applyNumberFormat="1" applyFont="1" applyBorder="1" applyAlignment="1" applyProtection="1">
      <alignment horizontal="right" vertical="center"/>
      <protection locked="0"/>
    </xf>
    <xf numFmtId="49" fontId="34" fillId="0" borderId="61" xfId="30" applyNumberFormat="1" applyFont="1" applyBorder="1" applyAlignment="1" applyProtection="1">
      <alignment horizontal="right" vertical="center"/>
      <protection locked="0"/>
    </xf>
    <xf numFmtId="194" fontId="34" fillId="0" borderId="57" xfId="30" applyNumberFormat="1" applyFont="1" applyBorder="1" applyAlignment="1" applyProtection="1">
      <alignment horizontal="center" vertical="center"/>
      <protection locked="0"/>
    </xf>
    <xf numFmtId="49" fontId="34" fillId="0" borderId="58" xfId="30" applyNumberFormat="1" applyFont="1" applyBorder="1" applyAlignment="1" applyProtection="1">
      <alignment horizontal="center" vertical="center"/>
      <protection locked="0"/>
    </xf>
    <xf numFmtId="194" fontId="34" fillId="0" borderId="63" xfId="30" applyNumberFormat="1" applyFont="1" applyBorder="1" applyAlignment="1" applyProtection="1">
      <alignment horizontal="center" vertical="center"/>
      <protection locked="0"/>
    </xf>
    <xf numFmtId="49" fontId="34" fillId="0" borderId="64" xfId="30" applyNumberFormat="1" applyFont="1" applyBorder="1" applyAlignment="1" applyProtection="1">
      <alignment horizontal="center" vertical="center"/>
      <protection locked="0"/>
    </xf>
    <xf numFmtId="49" fontId="34" fillId="0" borderId="72" xfId="30" applyNumberFormat="1" applyFont="1" applyBorder="1" applyAlignment="1" applyProtection="1">
      <alignment horizontal="center" vertical="center"/>
      <protection locked="0"/>
    </xf>
    <xf numFmtId="49" fontId="34" fillId="0" borderId="71" xfId="30" applyNumberFormat="1" applyFont="1" applyBorder="1" applyAlignment="1" applyProtection="1">
      <alignment horizontal="center" vertical="center"/>
      <protection locked="0"/>
    </xf>
    <xf numFmtId="194" fontId="34" fillId="0" borderId="67" xfId="30" applyNumberFormat="1" applyFont="1" applyBorder="1" applyAlignment="1" applyProtection="1">
      <alignment horizontal="center" vertical="center"/>
      <protection locked="0"/>
    </xf>
    <xf numFmtId="49" fontId="34" fillId="0" borderId="68" xfId="30" applyNumberFormat="1" applyFont="1" applyBorder="1" applyAlignment="1" applyProtection="1">
      <alignment horizontal="center" vertical="center"/>
      <protection locked="0"/>
    </xf>
    <xf numFmtId="49" fontId="34" fillId="4" borderId="39" xfId="30" applyNumberFormat="1" applyFont="1" applyFill="1" applyBorder="1" applyAlignment="1" applyProtection="1">
      <alignment horizontal="left" vertical="center"/>
      <protection locked="0"/>
    </xf>
    <xf numFmtId="49" fontId="34" fillId="4" borderId="70" xfId="30" applyNumberFormat="1" applyFont="1" applyFill="1" applyBorder="1" applyAlignment="1" applyProtection="1">
      <alignment horizontal="left" vertical="center"/>
      <protection locked="0"/>
    </xf>
    <xf numFmtId="49" fontId="34" fillId="0" borderId="40" xfId="30" applyNumberFormat="1" applyFont="1" applyBorder="1" applyAlignment="1" applyProtection="1">
      <alignment horizontal="left" vertical="center"/>
      <protection locked="0"/>
    </xf>
    <xf numFmtId="193" fontId="34" fillId="4" borderId="35" xfId="30" quotePrefix="1" applyNumberFormat="1" applyFont="1" applyFill="1" applyBorder="1" applyAlignment="1" applyProtection="1">
      <alignment horizontal="center" vertical="center"/>
      <protection locked="0"/>
    </xf>
    <xf numFmtId="193" fontId="34" fillId="4" borderId="42" xfId="30" quotePrefix="1" applyNumberFormat="1" applyFont="1" applyFill="1" applyBorder="1" applyAlignment="1" applyProtection="1">
      <alignment horizontal="center" vertical="center"/>
      <protection locked="0"/>
    </xf>
    <xf numFmtId="192" fontId="34" fillId="4" borderId="20" xfId="30" quotePrefix="1" applyNumberFormat="1" applyFont="1" applyFill="1" applyBorder="1" applyAlignment="1" applyProtection="1">
      <alignment horizontal="center" vertical="center"/>
      <protection locked="0"/>
    </xf>
    <xf numFmtId="193" fontId="34" fillId="0" borderId="16" xfId="30" quotePrefix="1" applyNumberFormat="1" applyFont="1" applyBorder="1" applyAlignment="1" applyProtection="1">
      <alignment horizontal="center" vertical="center"/>
      <protection locked="0"/>
    </xf>
    <xf numFmtId="193" fontId="34" fillId="0" borderId="7" xfId="30" quotePrefix="1" applyNumberFormat="1" applyFont="1" applyBorder="1" applyAlignment="1" applyProtection="1">
      <alignment horizontal="center" vertical="center"/>
      <protection locked="0"/>
    </xf>
    <xf numFmtId="193" fontId="34" fillId="0" borderId="56" xfId="30" quotePrefix="1" applyNumberFormat="1" applyFont="1" applyBorder="1" applyAlignment="1" applyProtection="1">
      <alignment horizontal="center" vertical="center"/>
      <protection locked="0"/>
    </xf>
    <xf numFmtId="193" fontId="34" fillId="0" borderId="52" xfId="30" quotePrefix="1" applyNumberFormat="1" applyFont="1" applyBorder="1" applyAlignment="1" applyProtection="1">
      <alignment horizontal="center" vertical="center"/>
      <protection locked="0"/>
    </xf>
    <xf numFmtId="193" fontId="34" fillId="0" borderId="42" xfId="30" quotePrefix="1" applyNumberFormat="1" applyFont="1" applyBorder="1" applyAlignment="1" applyProtection="1">
      <alignment horizontal="center" vertical="center"/>
      <protection locked="0"/>
    </xf>
    <xf numFmtId="193" fontId="34" fillId="0" borderId="62" xfId="30" quotePrefix="1" applyNumberFormat="1" applyFont="1" applyBorder="1" applyAlignment="1" applyProtection="1">
      <alignment horizontal="center" vertical="center"/>
      <protection locked="0"/>
    </xf>
    <xf numFmtId="193" fontId="34" fillId="4" borderId="52" xfId="30" quotePrefix="1" applyNumberFormat="1" applyFont="1" applyFill="1" applyBorder="1" applyAlignment="1" applyProtection="1">
      <alignment horizontal="center" vertical="center"/>
      <protection locked="0"/>
    </xf>
    <xf numFmtId="197" fontId="34" fillId="4" borderId="42" xfId="30" quotePrefix="1" applyNumberFormat="1" applyFont="1" applyFill="1" applyBorder="1" applyAlignment="1" applyProtection="1">
      <alignment horizontal="center" vertical="center"/>
      <protection locked="0"/>
    </xf>
    <xf numFmtId="197" fontId="34" fillId="4" borderId="65" xfId="30" quotePrefix="1" applyNumberFormat="1" applyFont="1" applyFill="1" applyBorder="1" applyAlignment="1" applyProtection="1">
      <alignment horizontal="center" vertical="center"/>
      <protection locked="0"/>
    </xf>
    <xf numFmtId="192" fontId="34" fillId="0" borderId="18" xfId="30" quotePrefix="1" applyNumberFormat="1" applyFont="1" applyBorder="1" applyAlignment="1" applyProtection="1">
      <alignment horizontal="center" vertical="center"/>
      <protection locked="0"/>
    </xf>
    <xf numFmtId="192" fontId="34" fillId="0" borderId="33" xfId="30" quotePrefix="1" applyNumberFormat="1" applyFont="1" applyBorder="1" applyAlignment="1" applyProtection="1">
      <alignment horizontal="center" vertical="center"/>
      <protection locked="0"/>
    </xf>
    <xf numFmtId="192" fontId="34" fillId="0" borderId="23" xfId="30" quotePrefix="1" applyNumberFormat="1" applyFont="1" applyBorder="1" applyAlignment="1" applyProtection="1">
      <alignment horizontal="center" vertical="center"/>
      <protection locked="0"/>
    </xf>
    <xf numFmtId="192" fontId="34" fillId="0" borderId="20" xfId="30" quotePrefix="1" applyNumberFormat="1" applyFont="1" applyBorder="1" applyAlignment="1" applyProtection="1">
      <alignment horizontal="center" vertical="center"/>
      <protection locked="0"/>
    </xf>
    <xf numFmtId="192" fontId="34" fillId="0" borderId="28" xfId="30" quotePrefix="1" applyNumberFormat="1" applyFont="1" applyBorder="1" applyAlignment="1" applyProtection="1">
      <alignment horizontal="center" vertical="center"/>
      <protection locked="0"/>
    </xf>
    <xf numFmtId="192" fontId="34" fillId="4" borderId="18" xfId="30" quotePrefix="1" applyNumberFormat="1" applyFont="1" applyFill="1" applyBorder="1" applyAlignment="1" applyProtection="1">
      <alignment horizontal="center" vertical="center"/>
      <protection locked="0"/>
    </xf>
    <xf numFmtId="192" fontId="34" fillId="4" borderId="36" xfId="30" quotePrefix="1" applyNumberFormat="1" applyFont="1" applyFill="1" applyBorder="1" applyAlignment="1" applyProtection="1">
      <alignment horizontal="center" vertical="center"/>
      <protection locked="0"/>
    </xf>
    <xf numFmtId="192" fontId="34" fillId="0" borderId="69" xfId="30" quotePrefix="1" applyNumberFormat="1" applyFont="1" applyBorder="1" applyAlignment="1" applyProtection="1">
      <alignment horizontal="center" vertical="center"/>
      <protection locked="0"/>
    </xf>
    <xf numFmtId="192" fontId="34" fillId="4" borderId="69" xfId="30" quotePrefix="1" applyNumberFormat="1" applyFont="1" applyFill="1" applyBorder="1" applyAlignment="1" applyProtection="1">
      <alignment horizontal="center" vertical="center"/>
      <protection locked="0"/>
    </xf>
    <xf numFmtId="192" fontId="34" fillId="0" borderId="74" xfId="30" quotePrefix="1" applyNumberFormat="1" applyFont="1" applyBorder="1" applyAlignment="1" applyProtection="1">
      <alignment horizontal="center" vertical="center"/>
      <protection locked="0"/>
    </xf>
    <xf numFmtId="192" fontId="34" fillId="4" borderId="73" xfId="30" quotePrefix="1" applyNumberFormat="1" applyFont="1" applyFill="1" applyBorder="1" applyAlignment="1" applyProtection="1">
      <alignment horizontal="center" vertical="center"/>
      <protection locked="0"/>
    </xf>
    <xf numFmtId="198" fontId="34" fillId="4" borderId="66" xfId="30" quotePrefix="1" applyNumberFormat="1" applyFont="1" applyFill="1" applyBorder="1" applyAlignment="1" applyProtection="1">
      <alignment horizontal="center" vertical="center"/>
      <protection locked="0"/>
    </xf>
    <xf numFmtId="49" fontId="35" fillId="0" borderId="51" xfId="30" applyNumberFormat="1" applyFont="1" applyBorder="1" applyAlignment="1" applyProtection="1">
      <alignment horizontal="left" vertical="center"/>
      <protection locked="0"/>
    </xf>
    <xf numFmtId="49" fontId="35" fillId="0" borderId="55" xfId="30" applyNumberFormat="1" applyFont="1" applyBorder="1" applyAlignment="1" applyProtection="1">
      <alignment horizontal="left" vertical="center"/>
      <protection locked="0"/>
    </xf>
    <xf numFmtId="49" fontId="35" fillId="4" borderId="41" xfId="30" applyNumberFormat="1" applyFont="1" applyFill="1" applyBorder="1" applyAlignment="1" applyProtection="1">
      <alignment horizontal="right" vertical="center"/>
      <protection locked="0"/>
    </xf>
    <xf numFmtId="49" fontId="35" fillId="4" borderId="39" xfId="30" applyNumberFormat="1" applyFont="1" applyFill="1" applyBorder="1" applyAlignment="1" applyProtection="1">
      <alignment horizontal="left" vertical="center"/>
      <protection locked="0"/>
    </xf>
    <xf numFmtId="49" fontId="34" fillId="0" borderId="60" xfId="30" applyNumberFormat="1" applyFont="1" applyBorder="1" applyAlignment="1" applyProtection="1">
      <alignment horizontal="right" vertical="center"/>
      <protection locked="0"/>
    </xf>
    <xf numFmtId="194" fontId="34" fillId="7" borderId="63" xfId="30" applyNumberFormat="1" applyFont="1" applyFill="1" applyBorder="1" applyAlignment="1" applyProtection="1">
      <alignment horizontal="center" vertical="center"/>
      <protection locked="0"/>
    </xf>
    <xf numFmtId="49" fontId="34" fillId="7" borderId="64" xfId="30" applyNumberFormat="1" applyFont="1" applyFill="1" applyBorder="1" applyAlignment="1" applyProtection="1">
      <alignment horizontal="center" vertical="center"/>
      <protection locked="0"/>
    </xf>
    <xf numFmtId="49" fontId="35" fillId="6" borderId="51" xfId="30" applyNumberFormat="1" applyFont="1" applyFill="1" applyBorder="1" applyAlignment="1" applyProtection="1">
      <alignment horizontal="left" vertical="center"/>
      <protection locked="0"/>
    </xf>
    <xf numFmtId="49" fontId="35" fillId="6" borderId="60" xfId="30" applyNumberFormat="1" applyFont="1" applyFill="1" applyBorder="1" applyAlignment="1" applyProtection="1">
      <alignment horizontal="right" vertical="center"/>
      <protection locked="0"/>
    </xf>
    <xf numFmtId="193" fontId="34" fillId="7" borderId="35" xfId="30" quotePrefix="1" applyNumberFormat="1" applyFont="1" applyFill="1" applyBorder="1" applyAlignment="1" applyProtection="1">
      <alignment horizontal="center" vertical="center"/>
      <protection locked="0"/>
    </xf>
    <xf numFmtId="190" fontId="34" fillId="7" borderId="36" xfId="30" quotePrefix="1" applyNumberFormat="1" applyFont="1" applyFill="1" applyBorder="1" applyAlignment="1" applyProtection="1">
      <alignment horizontal="center" vertical="center"/>
      <protection locked="0"/>
    </xf>
    <xf numFmtId="190" fontId="34" fillId="7" borderId="73" xfId="30" quotePrefix="1" applyNumberFormat="1" applyFont="1" applyFill="1" applyBorder="1" applyAlignment="1" applyProtection="1">
      <alignment horizontal="center" vertical="center"/>
      <protection locked="0"/>
    </xf>
    <xf numFmtId="194" fontId="34" fillId="7" borderId="34" xfId="30" applyNumberFormat="1" applyFont="1" applyFill="1" applyBorder="1" applyAlignment="1" applyProtection="1">
      <alignment horizontal="center" vertical="center"/>
      <protection locked="0"/>
    </xf>
    <xf numFmtId="49" fontId="34" fillId="7" borderId="72" xfId="30" applyNumberFormat="1" applyFont="1" applyFill="1" applyBorder="1" applyAlignment="1" applyProtection="1">
      <alignment horizontal="center" vertical="center"/>
      <protection locked="0"/>
    </xf>
  </cellXfs>
  <cellStyles count="32">
    <cellStyle name="Comma0" xfId="8" xr:uid="{00000000-0005-0000-0000-000000000000}"/>
    <cellStyle name="Currency0" xfId="9" xr:uid="{00000000-0005-0000-0000-000001000000}"/>
    <cellStyle name="Date" xfId="10" xr:uid="{00000000-0005-0000-0000-000002000000}"/>
    <cellStyle name="Fixed" xfId="11" xr:uid="{00000000-0005-0000-0000-000003000000}"/>
    <cellStyle name="Followed Hyperlink" xfId="12" xr:uid="{00000000-0005-0000-0000-000004000000}"/>
    <cellStyle name="Heading 1" xfId="13" xr:uid="{00000000-0005-0000-0000-000005000000}"/>
    <cellStyle name="Heading 2" xfId="14" xr:uid="{00000000-0005-0000-0000-000006000000}"/>
    <cellStyle name="Hyperlink" xfId="15" xr:uid="{00000000-0005-0000-0000-000007000000}"/>
    <cellStyle name="Normal - Style1" xfId="16" xr:uid="{00000000-0005-0000-0000-000008000000}"/>
    <cellStyle name="Total" xfId="17" xr:uid="{00000000-0005-0000-0000-000009000000}"/>
    <cellStyle name="一般_MONTHLY SCHEDULE" xfId="18" xr:uid="{00000000-0005-0000-0000-00000A000000}"/>
    <cellStyle name="똿뗦먛귟 [0.00]_PRODUCT DETAIL Q1" xfId="19" xr:uid="{00000000-0005-0000-0000-00000B000000}"/>
    <cellStyle name="똿뗦먛귟_PRODUCT DETAIL Q1" xfId="20" xr:uid="{00000000-0005-0000-0000-00000C000000}"/>
    <cellStyle name="標準" xfId="0" builtinId="0"/>
    <cellStyle name="標準 10" xfId="3" xr:uid="{00000000-0005-0000-0000-00000E000000}"/>
    <cellStyle name="標準 2" xfId="1" xr:uid="{00000000-0005-0000-0000-00000F000000}"/>
    <cellStyle name="標準 2 2" xfId="5" xr:uid="{00000000-0005-0000-0000-000010000000}"/>
    <cellStyle name="標準 29" xfId="31" xr:uid="{98EACF43-7115-4635-AA73-B8B9F98BBCDB}"/>
    <cellStyle name="標準 3" xfId="4" xr:uid="{00000000-0005-0000-0000-000011000000}"/>
    <cellStyle name="標準 4" xfId="6" xr:uid="{00000000-0005-0000-0000-000012000000}"/>
    <cellStyle name="標準 5" xfId="7" xr:uid="{00000000-0005-0000-0000-000013000000}"/>
    <cellStyle name="標準_HKG.MAR  " xfId="30" xr:uid="{7397D9EC-6C9E-45DE-ADBB-18F6BF57B5AF}"/>
    <cellStyle name="標準_Sheet1" xfId="2" xr:uid="{00000000-0005-0000-0000-000014000000}"/>
    <cellStyle name="믅됞 [0.00]_PRODUCT DETAIL Q1" xfId="21" xr:uid="{00000000-0005-0000-0000-000015000000}"/>
    <cellStyle name="믅됞_PRODUCT DETAIL Q1" xfId="22" xr:uid="{00000000-0005-0000-0000-000016000000}"/>
    <cellStyle name="백분율_HOBONG" xfId="23" xr:uid="{00000000-0005-0000-0000-000017000000}"/>
    <cellStyle name="뷭?_BOOKSHIP" xfId="24" xr:uid="{00000000-0005-0000-0000-000018000000}"/>
    <cellStyle name="콤마 [0]_1202" xfId="25" xr:uid="{00000000-0005-0000-0000-000019000000}"/>
    <cellStyle name="콤마_1202" xfId="26" xr:uid="{00000000-0005-0000-0000-00001A000000}"/>
    <cellStyle name="통화 [0]_1202" xfId="27" xr:uid="{00000000-0005-0000-0000-00001B000000}"/>
    <cellStyle name="통화_1202" xfId="28" xr:uid="{00000000-0005-0000-0000-00001C000000}"/>
    <cellStyle name="표준_(정보부문)월별인원계획" xfId="29" xr:uid="{00000000-0005-0000-0000-00001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1665434</xdr:colOff>
      <xdr:row>2</xdr:row>
      <xdr:rowOff>766202</xdr:rowOff>
    </xdr:from>
    <xdr:ext cx="3413123" cy="3006131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34984" y="2537852"/>
          <a:ext cx="3413123" cy="30061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57300" cy="1003810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100381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57300" cy="1018097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1018097"/>
        </a:xfrm>
        <a:prstGeom prst="rect">
          <a:avLst/>
        </a:prstGeom>
      </xdr:spPr>
    </xdr:pic>
    <xdr:clientData/>
  </xdr:oneCellAnchor>
  <xdr:twoCellAnchor>
    <xdr:from>
      <xdr:col>0</xdr:col>
      <xdr:colOff>23812</xdr:colOff>
      <xdr:row>1</xdr:row>
      <xdr:rowOff>119063</xdr:rowOff>
    </xdr:from>
    <xdr:to>
      <xdr:col>4</xdr:col>
      <xdr:colOff>690562</xdr:colOff>
      <xdr:row>2</xdr:row>
      <xdr:rowOff>82900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3812" y="1047751"/>
          <a:ext cx="8334375" cy="559149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Shanghai,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16</xdr:col>
      <xdr:colOff>592404</xdr:colOff>
      <xdr:row>5</xdr:row>
      <xdr:rowOff>127657</xdr:rowOff>
    </xdr:from>
    <xdr:ext cx="3238500" cy="142875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0633004" y="3766207"/>
          <a:ext cx="3238500" cy="142875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16</xdr:col>
      <xdr:colOff>480787</xdr:colOff>
      <xdr:row>12</xdr:row>
      <xdr:rowOff>42862</xdr:rowOff>
    </xdr:from>
    <xdr:to>
      <xdr:col>20</xdr:col>
      <xdr:colOff>1571624</xdr:colOff>
      <xdr:row>29</xdr:row>
      <xdr:rowOff>148503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0435662" y="5738812"/>
          <a:ext cx="7782150" cy="885825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16</xdr:col>
      <xdr:colOff>744681</xdr:colOff>
      <xdr:row>30</xdr:row>
      <xdr:rowOff>205221</xdr:rowOff>
    </xdr:from>
    <xdr:to>
      <xdr:col>20</xdr:col>
      <xdr:colOff>754639</xdr:colOff>
      <xdr:row>36</xdr:row>
      <xdr:rowOff>289211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20699556" y="15373784"/>
          <a:ext cx="6701271" cy="3060552"/>
          <a:chOff x="8572497" y="12311055"/>
          <a:chExt cx="10025064" cy="4067985"/>
        </a:xfrm>
      </xdr:grpSpPr>
      <xdr:sp macro="" textlink="">
        <xdr:nvSpPr>
          <xdr:cNvPr id="10" name="円/楕円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8572497" y="12311055"/>
            <a:ext cx="10025064" cy="3214694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9577593" y="13087341"/>
            <a:ext cx="8503753" cy="32916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20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1:IY40"/>
  <sheetViews>
    <sheetView tabSelected="1" view="pageBreakPreview" zoomScale="40" zoomScaleNormal="40" zoomScaleSheetLayoutView="40" zoomScalePageLayoutView="40" workbookViewId="0">
      <selection activeCell="A29" sqref="A29:N32"/>
    </sheetView>
  </sheetViews>
  <sheetFormatPr defaultRowHeight="13.5"/>
  <cols>
    <col min="1" max="1" width="51.875" customWidth="1"/>
    <col min="2" max="2" width="22" customWidth="1"/>
    <col min="3" max="3" width="19.125" customWidth="1"/>
    <col min="4" max="4" width="7.75" customWidth="1"/>
    <col min="5" max="5" width="19.125" customWidth="1"/>
    <col min="6" max="6" width="7.75" customWidth="1"/>
    <col min="7" max="7" width="19.125" customWidth="1"/>
    <col min="8" max="8" width="7.75" customWidth="1"/>
    <col min="9" max="9" width="19.125" customWidth="1"/>
    <col min="10" max="10" width="7.75" customWidth="1"/>
    <col min="11" max="11" width="19.125" customWidth="1"/>
    <col min="12" max="12" width="7.75" customWidth="1"/>
    <col min="13" max="13" width="19.125" customWidth="1"/>
    <col min="14" max="14" width="7.75" customWidth="1"/>
    <col min="15" max="15" width="19.125" customWidth="1"/>
    <col min="16" max="16" width="7.75" customWidth="1"/>
    <col min="17" max="17" width="16.5" customWidth="1"/>
    <col min="18" max="19" width="23.25" customWidth="1"/>
    <col min="20" max="20" width="25" customWidth="1"/>
    <col min="21" max="21" width="23.25" customWidth="1"/>
    <col min="22" max="22" width="17" hidden="1" customWidth="1"/>
    <col min="23" max="23" width="18.125" hidden="1" customWidth="1"/>
    <col min="24" max="24" width="14.75" hidden="1" customWidth="1"/>
    <col min="25" max="25" width="9.25" hidden="1" customWidth="1"/>
    <col min="26" max="26" width="26.875" hidden="1" customWidth="1"/>
    <col min="27" max="27" width="8.125" hidden="1" customWidth="1"/>
    <col min="28" max="28" width="15.875" hidden="1" customWidth="1"/>
    <col min="29" max="33" width="0" hidden="1" customWidth="1"/>
  </cols>
  <sheetData>
    <row r="1" spans="1:259" s="1" customFormat="1" ht="72.75" customHeight="1">
      <c r="A1" s="26" t="s">
        <v>24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49" t="s">
        <v>14</v>
      </c>
      <c r="R1" s="49"/>
      <c r="S1" s="49"/>
      <c r="T1" s="49"/>
      <c r="U1" s="49"/>
      <c r="W1" s="2"/>
      <c r="X1" s="16"/>
      <c r="Y1" s="16"/>
      <c r="Z1" s="16"/>
    </row>
    <row r="2" spans="1:259" s="11" customFormat="1" ht="46.5" customHeight="1">
      <c r="A2" s="51"/>
      <c r="B2" s="51"/>
      <c r="C2" s="51"/>
      <c r="D2" s="51"/>
      <c r="E2" s="51"/>
      <c r="F2" s="13"/>
      <c r="G2" s="13"/>
      <c r="H2" s="13"/>
      <c r="I2" s="19"/>
      <c r="J2" s="19"/>
      <c r="Q2" s="15"/>
      <c r="R2" s="13"/>
      <c r="W2" s="12"/>
    </row>
    <row r="3" spans="1:259" s="11" customFormat="1" ht="47.25" customHeight="1">
      <c r="A3" s="14" t="s">
        <v>25</v>
      </c>
      <c r="B3" s="13"/>
      <c r="C3" s="19"/>
      <c r="D3" s="19"/>
      <c r="E3" s="13"/>
      <c r="F3" s="13"/>
      <c r="G3" s="13"/>
      <c r="H3" s="13"/>
      <c r="I3" s="19"/>
      <c r="J3" s="19"/>
      <c r="K3" s="29"/>
      <c r="L3" s="30"/>
      <c r="M3" s="30"/>
      <c r="N3" s="30"/>
      <c r="O3" s="52"/>
      <c r="P3" s="52"/>
      <c r="S3" s="18" t="s">
        <v>13</v>
      </c>
      <c r="T3" s="27">
        <v>46150</v>
      </c>
      <c r="U3" s="28" t="s">
        <v>28</v>
      </c>
      <c r="W3" s="12"/>
    </row>
    <row r="4" spans="1:259" s="9" customFormat="1" ht="37.5" customHeight="1">
      <c r="A4" s="53" t="s">
        <v>12</v>
      </c>
      <c r="B4" s="56" t="s">
        <v>11</v>
      </c>
      <c r="C4" s="56" t="s">
        <v>10</v>
      </c>
      <c r="D4" s="56"/>
      <c r="E4" s="56"/>
      <c r="F4" s="56"/>
      <c r="G4" s="56" t="s">
        <v>9</v>
      </c>
      <c r="H4" s="56"/>
      <c r="I4" s="56"/>
      <c r="J4" s="56"/>
      <c r="K4" s="56" t="s">
        <v>8</v>
      </c>
      <c r="L4" s="56"/>
      <c r="M4" s="56"/>
      <c r="N4" s="56"/>
      <c r="O4" s="59" t="s">
        <v>7</v>
      </c>
      <c r="P4" s="60"/>
      <c r="R4" s="50"/>
      <c r="S4" s="50"/>
    </row>
    <row r="5" spans="1:259" s="9" customFormat="1" ht="37.5" customHeight="1">
      <c r="A5" s="54"/>
      <c r="B5" s="57"/>
      <c r="C5" s="64" t="s">
        <v>6</v>
      </c>
      <c r="D5" s="64"/>
      <c r="E5" s="64" t="s">
        <v>23</v>
      </c>
      <c r="F5" s="64"/>
      <c r="G5" s="47" t="s">
        <v>6</v>
      </c>
      <c r="H5" s="47"/>
      <c r="I5" s="64" t="s">
        <v>23</v>
      </c>
      <c r="J5" s="64"/>
      <c r="K5" s="47" t="s">
        <v>5</v>
      </c>
      <c r="L5" s="47"/>
      <c r="M5" s="64" t="s">
        <v>23</v>
      </c>
      <c r="N5" s="64"/>
      <c r="O5" s="47" t="s">
        <v>4</v>
      </c>
      <c r="P5" s="48"/>
      <c r="R5" s="50"/>
      <c r="S5" s="50"/>
    </row>
    <row r="6" spans="1:259" s="9" customFormat="1" ht="13.5" customHeight="1">
      <c r="A6" s="54"/>
      <c r="B6" s="57"/>
      <c r="C6" s="64"/>
      <c r="D6" s="64"/>
      <c r="E6" s="64"/>
      <c r="F6" s="64"/>
      <c r="G6" s="47"/>
      <c r="H6" s="47"/>
      <c r="I6" s="64"/>
      <c r="J6" s="64"/>
      <c r="K6" s="47"/>
      <c r="L6" s="47"/>
      <c r="M6" s="64"/>
      <c r="N6" s="64"/>
      <c r="O6" s="47"/>
      <c r="P6" s="48"/>
      <c r="R6" s="50"/>
      <c r="S6" s="50"/>
    </row>
    <row r="7" spans="1:259" s="9" customFormat="1" ht="3" hidden="1" customHeight="1">
      <c r="A7" s="54"/>
      <c r="B7" s="57"/>
      <c r="C7" s="64"/>
      <c r="D7" s="64"/>
      <c r="E7" s="64"/>
      <c r="F7" s="64"/>
      <c r="G7" s="47"/>
      <c r="H7" s="47"/>
      <c r="I7" s="64"/>
      <c r="J7" s="64"/>
      <c r="K7" s="47"/>
      <c r="L7" s="47"/>
      <c r="M7" s="64"/>
      <c r="N7" s="64"/>
      <c r="O7" s="47"/>
      <c r="P7" s="48"/>
      <c r="R7" s="10"/>
      <c r="S7" s="10"/>
    </row>
    <row r="8" spans="1:259" s="9" customFormat="1" ht="31.5" customHeight="1">
      <c r="A8" s="55"/>
      <c r="B8" s="58"/>
      <c r="C8" s="33"/>
      <c r="D8" s="33"/>
      <c r="E8" s="33"/>
      <c r="F8" s="33"/>
      <c r="G8" s="61"/>
      <c r="H8" s="61"/>
      <c r="I8" s="62"/>
      <c r="J8" s="62"/>
      <c r="K8" s="62" t="s">
        <v>3</v>
      </c>
      <c r="L8" s="62"/>
      <c r="M8" s="62" t="s">
        <v>3</v>
      </c>
      <c r="N8" s="62"/>
      <c r="O8" s="62" t="s">
        <v>29</v>
      </c>
      <c r="P8" s="63"/>
      <c r="R8" s="50"/>
      <c r="S8" s="50"/>
      <c r="AD8" s="88" t="s">
        <v>39</v>
      </c>
      <c r="AE8" s="88"/>
      <c r="AF8" s="88" t="s">
        <v>40</v>
      </c>
    </row>
    <row r="9" spans="1:259" s="1" customFormat="1" ht="40.5" customHeight="1">
      <c r="A9" s="139" t="str">
        <f>AF9</f>
        <v>※SHUN DA</v>
      </c>
      <c r="B9" s="136" t="str">
        <f>W9</f>
        <v>2619W</v>
      </c>
      <c r="C9" s="135">
        <f t="shared" ref="C9:C15" si="0">E9</f>
        <v>46150</v>
      </c>
      <c r="D9" s="134" t="str">
        <f>TEXT(C9,"aaa")</f>
        <v>金</v>
      </c>
      <c r="E9" s="135">
        <f t="shared" ref="E9" si="1">M9-4</f>
        <v>46150</v>
      </c>
      <c r="F9" s="134" t="str">
        <f>TEXT(E9,"aaa")</f>
        <v>金</v>
      </c>
      <c r="G9" s="135">
        <f>K9-1</f>
        <v>46153</v>
      </c>
      <c r="H9" s="134" t="str">
        <f>TEXT(G9,"aaa")</f>
        <v>月</v>
      </c>
      <c r="I9" s="135">
        <f>M9</f>
        <v>46154</v>
      </c>
      <c r="J9" s="134" t="str">
        <f>TEXT(I9,"aaa")</f>
        <v>火</v>
      </c>
      <c r="K9" s="135">
        <f>M9</f>
        <v>46154</v>
      </c>
      <c r="L9" s="134" t="str">
        <f>TEXT(K9,"aaa")</f>
        <v>火</v>
      </c>
      <c r="M9" s="135">
        <v>46154</v>
      </c>
      <c r="N9" s="134" t="str">
        <f>TEXT(M9,"aaa")</f>
        <v>火</v>
      </c>
      <c r="O9" s="135">
        <f>M9+2</f>
        <v>46156</v>
      </c>
      <c r="P9" s="78" t="str">
        <f>TEXT(O9,"aaa")</f>
        <v>木</v>
      </c>
      <c r="V9" s="123" t="s">
        <v>34</v>
      </c>
      <c r="W9" s="124" t="s">
        <v>31</v>
      </c>
      <c r="X9" s="105">
        <v>1112</v>
      </c>
      <c r="Y9" s="112">
        <v>8</v>
      </c>
      <c r="Z9" s="105">
        <v>1212</v>
      </c>
      <c r="AA9" s="112">
        <v>8</v>
      </c>
      <c r="AB9" s="97">
        <v>46156</v>
      </c>
      <c r="AC9" s="90" t="s">
        <v>35</v>
      </c>
      <c r="AD9" s="123"/>
      <c r="AE9" s="87"/>
      <c r="AF9" s="86" t="str">
        <f>IF(V9=AD9,V9,"※"&amp;V9)</f>
        <v>※SHUN DA</v>
      </c>
    </row>
    <row r="10" spans="1:259" s="7" customFormat="1" ht="40.5" customHeight="1">
      <c r="A10" s="34" t="str">
        <f t="shared" ref="A10:A33" si="2">AF10</f>
        <v>※MILD SONATA</v>
      </c>
      <c r="B10" s="137" t="str">
        <f t="shared" ref="B10:B32" si="3">W10</f>
        <v>2619W</v>
      </c>
      <c r="C10" s="36">
        <f t="shared" si="0"/>
        <v>46153</v>
      </c>
      <c r="D10" s="35" t="str">
        <f t="shared" ref="D10:D15" si="4">TEXT(C10,"aaa")</f>
        <v>月</v>
      </c>
      <c r="E10" s="36">
        <f t="shared" ref="E10:E11" si="5">M10-2</f>
        <v>46153</v>
      </c>
      <c r="F10" s="35" t="str">
        <f t="shared" ref="F10:F15" si="6">TEXT(E10,"aaa")</f>
        <v>月</v>
      </c>
      <c r="G10" s="36">
        <f t="shared" ref="G10:G15" si="7">K10-1</f>
        <v>46154</v>
      </c>
      <c r="H10" s="35" t="str">
        <f t="shared" ref="H10:H15" si="8">TEXT(G10,"aaa")</f>
        <v>火</v>
      </c>
      <c r="I10" s="36">
        <f t="shared" ref="I10:I15" si="9">M10</f>
        <v>46155</v>
      </c>
      <c r="J10" s="35" t="str">
        <f t="shared" ref="J10:J15" si="10">TEXT(I10,"aaa")</f>
        <v>水</v>
      </c>
      <c r="K10" s="36">
        <f t="shared" ref="K10:K15" si="11">M10</f>
        <v>46155</v>
      </c>
      <c r="L10" s="35" t="str">
        <f t="shared" ref="L10:L15" si="12">TEXT(K10,"aaa")</f>
        <v>水</v>
      </c>
      <c r="M10" s="36">
        <v>46155</v>
      </c>
      <c r="N10" s="35" t="str">
        <f t="shared" ref="N10:N15" si="13">TEXT(M10,"aaa")</f>
        <v>水</v>
      </c>
      <c r="O10" s="36">
        <f t="shared" ref="O10" si="14">M10+3</f>
        <v>46158</v>
      </c>
      <c r="P10" s="37" t="str">
        <f t="shared" ref="P10:P15" si="15">TEXT(O10,"aaa")</f>
        <v>土</v>
      </c>
      <c r="Q10" s="8"/>
      <c r="V10" s="125" t="s">
        <v>36</v>
      </c>
      <c r="W10" s="126" t="s">
        <v>31</v>
      </c>
      <c r="X10" s="106">
        <v>1213</v>
      </c>
      <c r="Y10" s="113">
        <v>11</v>
      </c>
      <c r="Z10" s="106">
        <v>1313</v>
      </c>
      <c r="AA10" s="113">
        <v>11</v>
      </c>
      <c r="AB10" s="98">
        <v>46158</v>
      </c>
      <c r="AC10" s="99" t="s">
        <v>35</v>
      </c>
      <c r="AD10" s="125"/>
      <c r="AE10" s="77"/>
      <c r="AF10" s="86" t="str">
        <f t="shared" ref="AF9:AF32" si="16">IF(V10=AD10,V10,"※"&amp;V10)</f>
        <v>※MILD SONATA</v>
      </c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</row>
    <row r="11" spans="1:259" s="1" customFormat="1" ht="40.5" customHeight="1">
      <c r="A11" s="34" t="str">
        <f t="shared" si="2"/>
        <v>※GLORY SHENGDONG</v>
      </c>
      <c r="B11" s="137" t="str">
        <f t="shared" si="3"/>
        <v>2620W</v>
      </c>
      <c r="C11" s="36">
        <f t="shared" si="0"/>
        <v>46155</v>
      </c>
      <c r="D11" s="35" t="str">
        <f t="shared" si="4"/>
        <v>水</v>
      </c>
      <c r="E11" s="36">
        <f t="shared" si="5"/>
        <v>46155</v>
      </c>
      <c r="F11" s="35" t="str">
        <f t="shared" si="6"/>
        <v>水</v>
      </c>
      <c r="G11" s="36">
        <f t="shared" si="7"/>
        <v>46156</v>
      </c>
      <c r="H11" s="35" t="str">
        <f t="shared" si="8"/>
        <v>木</v>
      </c>
      <c r="I11" s="36">
        <f t="shared" si="9"/>
        <v>46157</v>
      </c>
      <c r="J11" s="35" t="str">
        <f t="shared" si="10"/>
        <v>金</v>
      </c>
      <c r="K11" s="36">
        <f t="shared" si="11"/>
        <v>46157</v>
      </c>
      <c r="L11" s="35" t="str">
        <f t="shared" si="12"/>
        <v>金</v>
      </c>
      <c r="M11" s="36">
        <v>46157</v>
      </c>
      <c r="N11" s="35" t="str">
        <f t="shared" si="13"/>
        <v>金</v>
      </c>
      <c r="O11" s="36">
        <f t="shared" ref="O11:O12" si="17">M11+2</f>
        <v>46159</v>
      </c>
      <c r="P11" s="37" t="str">
        <f t="shared" si="15"/>
        <v>日</v>
      </c>
      <c r="V11" s="122" t="s">
        <v>37</v>
      </c>
      <c r="W11" s="127" t="s">
        <v>32</v>
      </c>
      <c r="X11" s="107">
        <v>1415</v>
      </c>
      <c r="Y11" s="114">
        <v>13</v>
      </c>
      <c r="Z11" s="107">
        <v>1515</v>
      </c>
      <c r="AA11" s="114">
        <v>13</v>
      </c>
      <c r="AB11" s="100">
        <v>46159</v>
      </c>
      <c r="AC11" s="89" t="s">
        <v>35</v>
      </c>
      <c r="AD11" s="122"/>
      <c r="AE11" s="85"/>
      <c r="AF11" s="86" t="str">
        <f t="shared" si="16"/>
        <v>※GLORY SHENGDONG</v>
      </c>
    </row>
    <row r="12" spans="1:259" s="1" customFormat="1" ht="40.5" customHeight="1">
      <c r="A12" s="34" t="str">
        <f t="shared" si="2"/>
        <v>※GLORY GUANGZHOU</v>
      </c>
      <c r="B12" s="137" t="str">
        <f t="shared" si="3"/>
        <v>2620W</v>
      </c>
      <c r="C12" s="36">
        <f t="shared" si="0"/>
        <v>46157</v>
      </c>
      <c r="D12" s="35" t="str">
        <f t="shared" si="4"/>
        <v>金</v>
      </c>
      <c r="E12" s="36">
        <f t="shared" ref="E12" si="18">M12-4</f>
        <v>46157</v>
      </c>
      <c r="F12" s="35" t="str">
        <f t="shared" si="6"/>
        <v>金</v>
      </c>
      <c r="G12" s="36">
        <f t="shared" si="7"/>
        <v>46160</v>
      </c>
      <c r="H12" s="35" t="str">
        <f t="shared" si="8"/>
        <v>月</v>
      </c>
      <c r="I12" s="36">
        <f t="shared" si="9"/>
        <v>46161</v>
      </c>
      <c r="J12" s="35" t="str">
        <f t="shared" si="10"/>
        <v>火</v>
      </c>
      <c r="K12" s="36">
        <f t="shared" si="11"/>
        <v>46161</v>
      </c>
      <c r="L12" s="35" t="str">
        <f t="shared" si="12"/>
        <v>火</v>
      </c>
      <c r="M12" s="36">
        <v>46161</v>
      </c>
      <c r="N12" s="35" t="str">
        <f t="shared" si="13"/>
        <v>火</v>
      </c>
      <c r="O12" s="36">
        <f t="shared" si="17"/>
        <v>46163</v>
      </c>
      <c r="P12" s="37" t="str">
        <f t="shared" si="15"/>
        <v>木</v>
      </c>
      <c r="V12" s="128" t="s">
        <v>38</v>
      </c>
      <c r="W12" s="129" t="s">
        <v>32</v>
      </c>
      <c r="X12" s="108">
        <v>1819</v>
      </c>
      <c r="Y12" s="115">
        <v>15</v>
      </c>
      <c r="Z12" s="108">
        <v>1919</v>
      </c>
      <c r="AA12" s="115">
        <v>15</v>
      </c>
      <c r="AB12" s="93">
        <v>46163</v>
      </c>
      <c r="AC12" s="94" t="s">
        <v>35</v>
      </c>
      <c r="AD12" s="128"/>
      <c r="AE12" s="88"/>
      <c r="AF12" s="86" t="str">
        <f t="shared" si="16"/>
        <v>※GLORY GUANGZHOU</v>
      </c>
    </row>
    <row r="13" spans="1:259" s="1" customFormat="1" ht="40.5" customHeight="1">
      <c r="A13" s="34" t="str">
        <f t="shared" si="2"/>
        <v>※MILD SONATA</v>
      </c>
      <c r="B13" s="137" t="str">
        <f t="shared" si="3"/>
        <v>2620W</v>
      </c>
      <c r="C13" s="36">
        <f t="shared" si="0"/>
        <v>46160</v>
      </c>
      <c r="D13" s="35" t="str">
        <f t="shared" si="4"/>
        <v>月</v>
      </c>
      <c r="E13" s="36">
        <f t="shared" ref="E13:E14" si="19">M13-2</f>
        <v>46160</v>
      </c>
      <c r="F13" s="35" t="str">
        <f t="shared" si="6"/>
        <v>月</v>
      </c>
      <c r="G13" s="36">
        <f t="shared" si="7"/>
        <v>46161</v>
      </c>
      <c r="H13" s="35" t="str">
        <f t="shared" si="8"/>
        <v>火</v>
      </c>
      <c r="I13" s="36">
        <f t="shared" si="9"/>
        <v>46162</v>
      </c>
      <c r="J13" s="35" t="str">
        <f t="shared" si="10"/>
        <v>水</v>
      </c>
      <c r="K13" s="36">
        <f t="shared" si="11"/>
        <v>46162</v>
      </c>
      <c r="L13" s="35" t="str">
        <f t="shared" si="12"/>
        <v>水</v>
      </c>
      <c r="M13" s="36">
        <v>46162</v>
      </c>
      <c r="N13" s="35" t="str">
        <f t="shared" si="13"/>
        <v>水</v>
      </c>
      <c r="O13" s="36">
        <f t="shared" ref="O13" si="20">M13+3</f>
        <v>46165</v>
      </c>
      <c r="P13" s="37" t="str">
        <f t="shared" si="15"/>
        <v>土</v>
      </c>
      <c r="V13" s="130" t="s">
        <v>36</v>
      </c>
      <c r="W13" s="126" t="s">
        <v>32</v>
      </c>
      <c r="X13" s="109">
        <v>1920</v>
      </c>
      <c r="Y13" s="116">
        <v>18</v>
      </c>
      <c r="Z13" s="109">
        <v>2020</v>
      </c>
      <c r="AA13" s="116">
        <v>18</v>
      </c>
      <c r="AB13" s="95">
        <v>46165</v>
      </c>
      <c r="AC13" s="96" t="s">
        <v>35</v>
      </c>
      <c r="AD13" s="130"/>
      <c r="AE13" s="88"/>
      <c r="AF13" s="86" t="str">
        <f t="shared" si="16"/>
        <v>※MILD SONATA</v>
      </c>
    </row>
    <row r="14" spans="1:259" s="1" customFormat="1" ht="40.5" customHeight="1">
      <c r="A14" s="34" t="str">
        <f t="shared" si="2"/>
        <v>※GLORY SHENGDONG</v>
      </c>
      <c r="B14" s="137" t="str">
        <f t="shared" si="3"/>
        <v>2621W</v>
      </c>
      <c r="C14" s="36">
        <f t="shared" si="0"/>
        <v>46162</v>
      </c>
      <c r="D14" s="35" t="str">
        <f t="shared" si="4"/>
        <v>水</v>
      </c>
      <c r="E14" s="36">
        <f t="shared" si="19"/>
        <v>46162</v>
      </c>
      <c r="F14" s="35" t="str">
        <f t="shared" si="6"/>
        <v>水</v>
      </c>
      <c r="G14" s="36">
        <f t="shared" si="7"/>
        <v>46163</v>
      </c>
      <c r="H14" s="35" t="str">
        <f t="shared" si="8"/>
        <v>木</v>
      </c>
      <c r="I14" s="36">
        <f t="shared" si="9"/>
        <v>46164</v>
      </c>
      <c r="J14" s="35" t="str">
        <f t="shared" si="10"/>
        <v>金</v>
      </c>
      <c r="K14" s="36">
        <f t="shared" si="11"/>
        <v>46164</v>
      </c>
      <c r="L14" s="35" t="str">
        <f t="shared" si="12"/>
        <v>金</v>
      </c>
      <c r="M14" s="36">
        <v>46164</v>
      </c>
      <c r="N14" s="35" t="str">
        <f t="shared" si="13"/>
        <v>金</v>
      </c>
      <c r="O14" s="36">
        <f t="shared" ref="O14:O15" si="21">M14+2</f>
        <v>46166</v>
      </c>
      <c r="P14" s="37" t="str">
        <f t="shared" si="15"/>
        <v>日</v>
      </c>
      <c r="V14" s="122" t="s">
        <v>37</v>
      </c>
      <c r="W14" s="131" t="s">
        <v>33</v>
      </c>
      <c r="X14" s="110">
        <v>2122</v>
      </c>
      <c r="Y14" s="117">
        <v>20</v>
      </c>
      <c r="Z14" s="110">
        <v>2222</v>
      </c>
      <c r="AA14" s="117">
        <v>20</v>
      </c>
      <c r="AB14" s="101">
        <v>46166</v>
      </c>
      <c r="AC14" s="102" t="s">
        <v>35</v>
      </c>
      <c r="AD14" s="122"/>
      <c r="AE14" s="88"/>
      <c r="AF14" s="86" t="str">
        <f t="shared" si="16"/>
        <v>※GLORY SHENGDONG</v>
      </c>
    </row>
    <row r="15" spans="1:259" s="7" customFormat="1" ht="40.5" customHeight="1">
      <c r="A15" s="34" t="str">
        <f t="shared" si="2"/>
        <v>※SHUN DA</v>
      </c>
      <c r="B15" s="137" t="str">
        <f t="shared" si="3"/>
        <v>2621W</v>
      </c>
      <c r="C15" s="36">
        <f t="shared" si="0"/>
        <v>46164</v>
      </c>
      <c r="D15" s="35" t="str">
        <f t="shared" si="4"/>
        <v>金</v>
      </c>
      <c r="E15" s="36">
        <f t="shared" ref="E15" si="22">M15-4</f>
        <v>46164</v>
      </c>
      <c r="F15" s="35" t="str">
        <f t="shared" si="6"/>
        <v>金</v>
      </c>
      <c r="G15" s="36">
        <f t="shared" si="7"/>
        <v>46167</v>
      </c>
      <c r="H15" s="35" t="str">
        <f t="shared" si="8"/>
        <v>月</v>
      </c>
      <c r="I15" s="36">
        <f t="shared" si="9"/>
        <v>46168</v>
      </c>
      <c r="J15" s="35" t="str">
        <f t="shared" si="10"/>
        <v>火</v>
      </c>
      <c r="K15" s="36">
        <f t="shared" si="11"/>
        <v>46168</v>
      </c>
      <c r="L15" s="35" t="str">
        <f t="shared" si="12"/>
        <v>火</v>
      </c>
      <c r="M15" s="36">
        <v>46168</v>
      </c>
      <c r="N15" s="35" t="str">
        <f t="shared" si="13"/>
        <v>火</v>
      </c>
      <c r="O15" s="36">
        <f t="shared" si="21"/>
        <v>46170</v>
      </c>
      <c r="P15" s="37" t="str">
        <f t="shared" si="15"/>
        <v>木</v>
      </c>
      <c r="Q15" s="8"/>
      <c r="V15" s="128" t="s">
        <v>34</v>
      </c>
      <c r="W15" s="129" t="s">
        <v>33</v>
      </c>
      <c r="X15" s="108">
        <v>2526</v>
      </c>
      <c r="Y15" s="118">
        <v>22</v>
      </c>
      <c r="Z15" s="103">
        <v>2626</v>
      </c>
      <c r="AA15" s="120">
        <v>22</v>
      </c>
      <c r="AB15" s="91">
        <v>46170</v>
      </c>
      <c r="AC15" s="92" t="s">
        <v>35</v>
      </c>
      <c r="AD15" s="128"/>
      <c r="AE15" s="88"/>
      <c r="AF15" s="86" t="str">
        <f t="shared" si="16"/>
        <v>※SHUN DA</v>
      </c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</row>
    <row r="16" spans="1:259" s="7" customFormat="1" ht="40.5" customHeight="1">
      <c r="A16" s="34" t="str">
        <f t="shared" si="2"/>
        <v>※MILD SONATA</v>
      </c>
      <c r="B16" s="137" t="str">
        <f t="shared" si="3"/>
        <v>2621W</v>
      </c>
      <c r="C16" s="36">
        <f t="shared" ref="C16:C19" si="23">E16</f>
        <v>46167</v>
      </c>
      <c r="D16" s="35" t="str">
        <f t="shared" ref="D16:D19" si="24">TEXT(C16,"aaa")</f>
        <v>月</v>
      </c>
      <c r="E16" s="36">
        <f t="shared" ref="E16:E17" si="25">M16-2</f>
        <v>46167</v>
      </c>
      <c r="F16" s="35" t="str">
        <f t="shared" ref="F16:F19" si="26">TEXT(E16,"aaa")</f>
        <v>月</v>
      </c>
      <c r="G16" s="36">
        <f t="shared" ref="G16:G19" si="27">K16-1</f>
        <v>46168</v>
      </c>
      <c r="H16" s="35" t="str">
        <f t="shared" ref="H16:H19" si="28">TEXT(G16,"aaa")</f>
        <v>火</v>
      </c>
      <c r="I16" s="36">
        <f t="shared" ref="I16:I19" si="29">M16</f>
        <v>46169</v>
      </c>
      <c r="J16" s="35" t="str">
        <f t="shared" ref="J16:J19" si="30">TEXT(I16,"aaa")</f>
        <v>水</v>
      </c>
      <c r="K16" s="36">
        <f t="shared" ref="K16:K19" si="31">M16</f>
        <v>46169</v>
      </c>
      <c r="L16" s="35" t="str">
        <f t="shared" ref="L16:L19" si="32">TEXT(K16,"aaa")</f>
        <v>水</v>
      </c>
      <c r="M16" s="36">
        <v>46169</v>
      </c>
      <c r="N16" s="35" t="str">
        <f t="shared" ref="N16:N19" si="33">TEXT(M16,"aaa")</f>
        <v>水</v>
      </c>
      <c r="O16" s="36">
        <f t="shared" ref="O16" si="34">M16+3</f>
        <v>46172</v>
      </c>
      <c r="P16" s="37" t="str">
        <f t="shared" ref="P16:P19" si="35">TEXT(O16,"aaa")</f>
        <v>土</v>
      </c>
      <c r="Q16" s="8"/>
      <c r="V16" s="125" t="s">
        <v>36</v>
      </c>
      <c r="W16" s="126" t="s">
        <v>33</v>
      </c>
      <c r="X16" s="109">
        <v>2627</v>
      </c>
      <c r="Y16" s="119">
        <v>25</v>
      </c>
      <c r="Z16" s="104">
        <v>2727</v>
      </c>
      <c r="AA16" s="119">
        <v>25</v>
      </c>
      <c r="AB16" s="98">
        <v>46172</v>
      </c>
      <c r="AC16" s="99" t="s">
        <v>35</v>
      </c>
      <c r="AD16" s="125"/>
      <c r="AE16" s="88"/>
      <c r="AF16" s="86" t="str">
        <f t="shared" si="16"/>
        <v>※MILD SONATA</v>
      </c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</row>
    <row r="17" spans="1:259" s="7" customFormat="1" ht="40.5" customHeight="1">
      <c r="A17" s="34" t="str">
        <f t="shared" si="2"/>
        <v>※GLORY SHENGDONG</v>
      </c>
      <c r="B17" s="137" t="str">
        <f t="shared" si="3"/>
        <v>2622W</v>
      </c>
      <c r="C17" s="36">
        <f t="shared" si="23"/>
        <v>46169</v>
      </c>
      <c r="D17" s="35" t="str">
        <f t="shared" si="24"/>
        <v>水</v>
      </c>
      <c r="E17" s="36">
        <f t="shared" si="25"/>
        <v>46169</v>
      </c>
      <c r="F17" s="35" t="str">
        <f t="shared" si="26"/>
        <v>水</v>
      </c>
      <c r="G17" s="36">
        <f t="shared" si="27"/>
        <v>46170</v>
      </c>
      <c r="H17" s="35" t="str">
        <f t="shared" si="28"/>
        <v>木</v>
      </c>
      <c r="I17" s="36">
        <f t="shared" si="29"/>
        <v>46171</v>
      </c>
      <c r="J17" s="35" t="str">
        <f t="shared" si="30"/>
        <v>金</v>
      </c>
      <c r="K17" s="36">
        <f t="shared" si="31"/>
        <v>46171</v>
      </c>
      <c r="L17" s="35" t="str">
        <f t="shared" si="32"/>
        <v>金</v>
      </c>
      <c r="M17" s="36">
        <v>46171</v>
      </c>
      <c r="N17" s="35" t="str">
        <f t="shared" si="33"/>
        <v>金</v>
      </c>
      <c r="O17" s="36">
        <f t="shared" ref="O17:O18" si="36">M17+2</f>
        <v>46173</v>
      </c>
      <c r="P17" s="37" t="str">
        <f t="shared" si="35"/>
        <v>日</v>
      </c>
      <c r="Q17" s="8"/>
      <c r="V17" s="80" t="s">
        <v>41</v>
      </c>
      <c r="W17" s="81" t="s">
        <v>42</v>
      </c>
      <c r="X17" s="82">
        <v>2829</v>
      </c>
      <c r="Y17" s="83">
        <v>27</v>
      </c>
      <c r="Z17" s="82">
        <v>2929</v>
      </c>
      <c r="AA17" s="84">
        <v>27</v>
      </c>
      <c r="AB17" s="203">
        <f t="shared" ref="AB17" si="37">AB14+7</f>
        <v>46173</v>
      </c>
      <c r="AC17" s="204" t="s">
        <v>43</v>
      </c>
      <c r="AD17" s="122"/>
      <c r="AE17" s="1"/>
      <c r="AF17" s="86" t="str">
        <f t="shared" si="16"/>
        <v>※GLORY SHENGDONG</v>
      </c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</row>
    <row r="18" spans="1:259" s="7" customFormat="1" ht="40.5" customHeight="1">
      <c r="A18" s="34" t="str">
        <f>AF18</f>
        <v>※GLORY GUANGZHOU</v>
      </c>
      <c r="B18" s="137" t="str">
        <f t="shared" si="3"/>
        <v>2622W</v>
      </c>
      <c r="C18" s="36">
        <f t="shared" si="23"/>
        <v>46171</v>
      </c>
      <c r="D18" s="35" t="str">
        <f t="shared" si="24"/>
        <v>金</v>
      </c>
      <c r="E18" s="36">
        <f t="shared" ref="E18" si="38">M18-4</f>
        <v>46171</v>
      </c>
      <c r="F18" s="35" t="str">
        <f t="shared" si="26"/>
        <v>金</v>
      </c>
      <c r="G18" s="36">
        <f t="shared" si="27"/>
        <v>46174</v>
      </c>
      <c r="H18" s="35" t="str">
        <f t="shared" si="28"/>
        <v>月</v>
      </c>
      <c r="I18" s="36">
        <f t="shared" si="29"/>
        <v>46175</v>
      </c>
      <c r="J18" s="35" t="str">
        <f t="shared" si="30"/>
        <v>火</v>
      </c>
      <c r="K18" s="36">
        <f t="shared" si="31"/>
        <v>46175</v>
      </c>
      <c r="L18" s="35" t="str">
        <f t="shared" si="32"/>
        <v>火</v>
      </c>
      <c r="M18" s="36">
        <v>46175</v>
      </c>
      <c r="N18" s="35" t="str">
        <f t="shared" si="33"/>
        <v>火</v>
      </c>
      <c r="O18" s="36">
        <f t="shared" si="36"/>
        <v>46177</v>
      </c>
      <c r="P18" s="37" t="str">
        <f t="shared" si="35"/>
        <v>木</v>
      </c>
      <c r="Q18" s="8"/>
      <c r="V18" s="205" t="s">
        <v>44</v>
      </c>
      <c r="W18" s="206" t="s">
        <v>42</v>
      </c>
      <c r="X18" s="207">
        <v>102</v>
      </c>
      <c r="Y18" s="208">
        <v>29</v>
      </c>
      <c r="Z18" s="207">
        <v>202</v>
      </c>
      <c r="AA18" s="209">
        <v>29</v>
      </c>
      <c r="AB18" s="210">
        <f>AB15+7</f>
        <v>46177</v>
      </c>
      <c r="AC18" s="211" t="s">
        <v>43</v>
      </c>
      <c r="AD18" s="198"/>
      <c r="AE18" s="1"/>
      <c r="AF18" s="86" t="str">
        <f t="shared" si="16"/>
        <v>※GLORY GUANGZHOU</v>
      </c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</row>
    <row r="19" spans="1:259" s="7" customFormat="1" ht="40.5" customHeight="1">
      <c r="A19" s="34" t="str">
        <f t="shared" si="2"/>
        <v>※MILD SONATA</v>
      </c>
      <c r="B19" s="137" t="str">
        <f t="shared" si="3"/>
        <v>2622W</v>
      </c>
      <c r="C19" s="36">
        <f t="shared" si="23"/>
        <v>46174</v>
      </c>
      <c r="D19" s="35" t="str">
        <f t="shared" si="24"/>
        <v>月</v>
      </c>
      <c r="E19" s="36">
        <f t="shared" ref="E19:E20" si="39">M19-2</f>
        <v>46174</v>
      </c>
      <c r="F19" s="35" t="str">
        <f t="shared" si="26"/>
        <v>月</v>
      </c>
      <c r="G19" s="36">
        <f t="shared" si="27"/>
        <v>46175</v>
      </c>
      <c r="H19" s="35" t="str">
        <f t="shared" si="28"/>
        <v>火</v>
      </c>
      <c r="I19" s="36">
        <f t="shared" si="29"/>
        <v>46176</v>
      </c>
      <c r="J19" s="35" t="str">
        <f t="shared" si="30"/>
        <v>水</v>
      </c>
      <c r="K19" s="36">
        <f t="shared" si="31"/>
        <v>46176</v>
      </c>
      <c r="L19" s="35" t="str">
        <f t="shared" si="32"/>
        <v>水</v>
      </c>
      <c r="M19" s="36">
        <v>46176</v>
      </c>
      <c r="N19" s="35" t="str">
        <f t="shared" si="33"/>
        <v>水</v>
      </c>
      <c r="O19" s="36">
        <f t="shared" ref="O19" si="40">M19+3</f>
        <v>46179</v>
      </c>
      <c r="P19" s="37" t="str">
        <f t="shared" si="35"/>
        <v>土</v>
      </c>
      <c r="Q19" s="8"/>
      <c r="V19" s="199" t="s">
        <v>52</v>
      </c>
      <c r="W19" s="200" t="s">
        <v>42</v>
      </c>
      <c r="X19" s="175">
        <v>203</v>
      </c>
      <c r="Y19" s="176">
        <v>1</v>
      </c>
      <c r="Z19" s="175">
        <v>303</v>
      </c>
      <c r="AA19" s="176">
        <v>1</v>
      </c>
      <c r="AB19" s="156">
        <f>AB16+7</f>
        <v>46179</v>
      </c>
      <c r="AC19" s="168" t="s">
        <v>43</v>
      </c>
      <c r="AD19" s="199"/>
      <c r="AE19" s="1"/>
      <c r="AF19" s="86" t="str">
        <f t="shared" si="16"/>
        <v>※MILD SONATA</v>
      </c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</row>
    <row r="20" spans="1:259" s="7" customFormat="1" ht="40.5" customHeight="1" thickBot="1">
      <c r="A20" s="34" t="str">
        <f t="shared" si="2"/>
        <v>※GLORY SHENGDONG</v>
      </c>
      <c r="B20" s="137" t="str">
        <f t="shared" si="3"/>
        <v>2623W</v>
      </c>
      <c r="C20" s="36">
        <f t="shared" ref="C20:C31" si="41">E20</f>
        <v>46176</v>
      </c>
      <c r="D20" s="35" t="str">
        <f t="shared" ref="D20" si="42">TEXT(C20,"aaa")</f>
        <v>水</v>
      </c>
      <c r="E20" s="36">
        <f t="shared" si="39"/>
        <v>46176</v>
      </c>
      <c r="F20" s="35" t="str">
        <f t="shared" ref="F20" si="43">TEXT(E20,"aaa")</f>
        <v>水</v>
      </c>
      <c r="G20" s="36">
        <f t="shared" ref="G20" si="44">K20-1</f>
        <v>46177</v>
      </c>
      <c r="H20" s="35" t="str">
        <f t="shared" ref="H20" si="45">TEXT(G20,"aaa")</f>
        <v>木</v>
      </c>
      <c r="I20" s="36">
        <f t="shared" ref="I20" si="46">M20</f>
        <v>46178</v>
      </c>
      <c r="J20" s="35" t="str">
        <f t="shared" ref="J20" si="47">TEXT(I20,"aaa")</f>
        <v>金</v>
      </c>
      <c r="K20" s="36">
        <f t="shared" ref="K20" si="48">M20</f>
        <v>46178</v>
      </c>
      <c r="L20" s="35" t="str">
        <f t="shared" ref="L20" si="49">TEXT(K20,"aaa")</f>
        <v>金</v>
      </c>
      <c r="M20" s="36">
        <v>46178</v>
      </c>
      <c r="N20" s="35" t="str">
        <f t="shared" ref="N20" si="50">TEXT(M20,"aaa")</f>
        <v>金</v>
      </c>
      <c r="O20" s="36">
        <f t="shared" ref="O20" si="51">M20+2</f>
        <v>46180</v>
      </c>
      <c r="P20" s="37" t="str">
        <f t="shared" ref="P20" si="52">TEXT(O20,"aaa")</f>
        <v>日</v>
      </c>
      <c r="Q20" s="8"/>
      <c r="V20" s="132" t="s">
        <v>41</v>
      </c>
      <c r="W20" s="133" t="s">
        <v>46</v>
      </c>
      <c r="X20" s="111">
        <v>405</v>
      </c>
      <c r="Y20" s="121">
        <v>3</v>
      </c>
      <c r="Z20" s="111">
        <v>505</v>
      </c>
      <c r="AA20" s="121">
        <v>3</v>
      </c>
      <c r="AB20" s="169">
        <f>AB17+7</f>
        <v>46180</v>
      </c>
      <c r="AC20" s="170" t="s">
        <v>43</v>
      </c>
      <c r="AD20" s="201" t="s">
        <v>30</v>
      </c>
      <c r="AE20" s="1"/>
      <c r="AF20" s="86" t="str">
        <f t="shared" si="16"/>
        <v>※GLORY SHENGDONG</v>
      </c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</row>
    <row r="21" spans="1:259" s="7" customFormat="1" ht="40.5" customHeight="1">
      <c r="A21" s="34" t="str">
        <f t="shared" si="2"/>
        <v>SHUN DA</v>
      </c>
      <c r="B21" s="137" t="str">
        <f t="shared" si="3"/>
        <v>2623W</v>
      </c>
      <c r="C21" s="36">
        <f t="shared" si="41"/>
        <v>46178</v>
      </c>
      <c r="D21" s="35" t="str">
        <f>TEXT(C21,"aaa")</f>
        <v>金</v>
      </c>
      <c r="E21" s="36">
        <f t="shared" ref="E21" si="53">M21-4</f>
        <v>46178</v>
      </c>
      <c r="F21" s="35" t="str">
        <f>TEXT(E21,"aaa")</f>
        <v>金</v>
      </c>
      <c r="G21" s="36">
        <f>K21-1</f>
        <v>46181</v>
      </c>
      <c r="H21" s="35" t="str">
        <f>TEXT(G21,"aaa")</f>
        <v>月</v>
      </c>
      <c r="I21" s="36">
        <f>M21</f>
        <v>46182</v>
      </c>
      <c r="J21" s="35" t="str">
        <f>TEXT(I21,"aaa")</f>
        <v>火</v>
      </c>
      <c r="K21" s="36">
        <f>M21</f>
        <v>46182</v>
      </c>
      <c r="L21" s="35" t="str">
        <f>TEXT(K21,"aaa")</f>
        <v>火</v>
      </c>
      <c r="M21" s="36">
        <v>46182</v>
      </c>
      <c r="N21" s="35" t="str">
        <f>TEXT(M21,"aaa")</f>
        <v>火</v>
      </c>
      <c r="O21" s="36">
        <f>M21+2</f>
        <v>46184</v>
      </c>
      <c r="P21" s="37" t="str">
        <f>TEXT(O21,"aaa")</f>
        <v>木</v>
      </c>
      <c r="Q21" s="8"/>
      <c r="V21" s="173" t="s">
        <v>47</v>
      </c>
      <c r="W21" s="202" t="s">
        <v>46</v>
      </c>
      <c r="X21" s="177">
        <v>809</v>
      </c>
      <c r="Y21" s="186">
        <v>5</v>
      </c>
      <c r="Z21" s="177">
        <v>909</v>
      </c>
      <c r="AA21" s="193">
        <v>5</v>
      </c>
      <c r="AB21" s="153">
        <f t="shared" ref="AB21:AB29" si="54">AB18+7</f>
        <v>46184</v>
      </c>
      <c r="AC21" s="142" t="s">
        <v>43</v>
      </c>
      <c r="AD21" s="173" t="s">
        <v>34</v>
      </c>
      <c r="AE21" s="1"/>
      <c r="AF21" s="86" t="str">
        <f t="shared" si="16"/>
        <v>SHUN DA</v>
      </c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</row>
    <row r="22" spans="1:259" s="7" customFormat="1" ht="40.5" customHeight="1">
      <c r="A22" s="34" t="str">
        <f t="shared" si="2"/>
        <v>GLORY GUANGZHOU</v>
      </c>
      <c r="B22" s="137" t="str">
        <f t="shared" si="3"/>
        <v>2623W</v>
      </c>
      <c r="C22" s="36">
        <f t="shared" si="41"/>
        <v>46181</v>
      </c>
      <c r="D22" s="35" t="str">
        <f t="shared" ref="D22:D32" si="55">TEXT(C22,"aaa")</f>
        <v>月</v>
      </c>
      <c r="E22" s="36">
        <f t="shared" ref="E22:E23" si="56">M22-2</f>
        <v>46181</v>
      </c>
      <c r="F22" s="35" t="str">
        <f t="shared" ref="F22:F32" si="57">TEXT(E22,"aaa")</f>
        <v>月</v>
      </c>
      <c r="G22" s="36">
        <f t="shared" ref="G22:G32" si="58">K22-1</f>
        <v>46182</v>
      </c>
      <c r="H22" s="35" t="str">
        <f t="shared" ref="H22:H32" si="59">TEXT(G22,"aaa")</f>
        <v>火</v>
      </c>
      <c r="I22" s="36">
        <f t="shared" ref="I22:I32" si="60">M22</f>
        <v>46183</v>
      </c>
      <c r="J22" s="35" t="str">
        <f t="shared" ref="J22:J32" si="61">TEXT(I22,"aaa")</f>
        <v>水</v>
      </c>
      <c r="K22" s="36">
        <f t="shared" ref="K22:K32" si="62">M22</f>
        <v>46183</v>
      </c>
      <c r="L22" s="35" t="str">
        <f t="shared" ref="L22:L32" si="63">TEXT(K22,"aaa")</f>
        <v>水</v>
      </c>
      <c r="M22" s="36">
        <v>46183</v>
      </c>
      <c r="N22" s="35" t="str">
        <f t="shared" ref="N22:N32" si="64">TEXT(M22,"aaa")</f>
        <v>水</v>
      </c>
      <c r="O22" s="36">
        <f t="shared" ref="O22" si="65">M22+3</f>
        <v>46186</v>
      </c>
      <c r="P22" s="37" t="str">
        <f t="shared" ref="P22:P32" si="66">TEXT(O22,"aaa")</f>
        <v>土</v>
      </c>
      <c r="Q22" s="8"/>
      <c r="V22" s="154" t="s">
        <v>44</v>
      </c>
      <c r="W22" s="155" t="s">
        <v>46</v>
      </c>
      <c r="X22" s="178">
        <v>910</v>
      </c>
      <c r="Y22" s="187">
        <v>8</v>
      </c>
      <c r="Z22" s="178">
        <v>1010</v>
      </c>
      <c r="AA22" s="187">
        <v>8</v>
      </c>
      <c r="AB22" s="156">
        <f t="shared" si="54"/>
        <v>46186</v>
      </c>
      <c r="AC22" s="157" t="s">
        <v>43</v>
      </c>
      <c r="AD22" s="154" t="s">
        <v>38</v>
      </c>
      <c r="AE22" s="1"/>
      <c r="AF22" s="86" t="str">
        <f t="shared" si="16"/>
        <v>GLORY GUANGZHOU</v>
      </c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</row>
    <row r="23" spans="1:259" s="1" customFormat="1" ht="40.5" customHeight="1">
      <c r="A23" s="34" t="str">
        <f t="shared" si="2"/>
        <v>AN DA</v>
      </c>
      <c r="B23" s="137" t="str">
        <f t="shared" si="3"/>
        <v>2624W</v>
      </c>
      <c r="C23" s="36">
        <f t="shared" si="41"/>
        <v>46183</v>
      </c>
      <c r="D23" s="35" t="str">
        <f t="shared" si="55"/>
        <v>水</v>
      </c>
      <c r="E23" s="36">
        <f t="shared" si="56"/>
        <v>46183</v>
      </c>
      <c r="F23" s="35" t="str">
        <f t="shared" si="57"/>
        <v>水</v>
      </c>
      <c r="G23" s="36">
        <f t="shared" si="58"/>
        <v>46184</v>
      </c>
      <c r="H23" s="35" t="str">
        <f t="shared" si="59"/>
        <v>木</v>
      </c>
      <c r="I23" s="36">
        <f t="shared" si="60"/>
        <v>46185</v>
      </c>
      <c r="J23" s="35" t="str">
        <f t="shared" si="61"/>
        <v>金</v>
      </c>
      <c r="K23" s="36">
        <f t="shared" si="62"/>
        <v>46185</v>
      </c>
      <c r="L23" s="35" t="str">
        <f t="shared" si="63"/>
        <v>金</v>
      </c>
      <c r="M23" s="36">
        <v>46185</v>
      </c>
      <c r="N23" s="35" t="str">
        <f t="shared" si="64"/>
        <v>金</v>
      </c>
      <c r="O23" s="36">
        <f t="shared" ref="O23:O24" si="67">M23+2</f>
        <v>46187</v>
      </c>
      <c r="P23" s="37" t="str">
        <f t="shared" si="66"/>
        <v>日</v>
      </c>
      <c r="V23" s="171" t="s">
        <v>45</v>
      </c>
      <c r="W23" s="158" t="s">
        <v>48</v>
      </c>
      <c r="X23" s="179">
        <v>1112</v>
      </c>
      <c r="Y23" s="188">
        <v>10</v>
      </c>
      <c r="Z23" s="179">
        <v>1212</v>
      </c>
      <c r="AA23" s="188">
        <v>10</v>
      </c>
      <c r="AB23" s="159">
        <f t="shared" si="54"/>
        <v>46187</v>
      </c>
      <c r="AC23" s="141" t="s">
        <v>43</v>
      </c>
      <c r="AD23" s="171" t="s">
        <v>30</v>
      </c>
      <c r="AF23" s="86" t="str">
        <f t="shared" si="16"/>
        <v>AN DA</v>
      </c>
    </row>
    <row r="24" spans="1:259" s="1" customFormat="1" ht="40.5" customHeight="1">
      <c r="A24" s="34" t="str">
        <f t="shared" si="2"/>
        <v>GLORY SHENGDONG</v>
      </c>
      <c r="B24" s="137" t="str">
        <f t="shared" si="3"/>
        <v>2624W</v>
      </c>
      <c r="C24" s="36">
        <f t="shared" si="41"/>
        <v>46185</v>
      </c>
      <c r="D24" s="35" t="str">
        <f t="shared" si="55"/>
        <v>金</v>
      </c>
      <c r="E24" s="36">
        <f>M24-4</f>
        <v>46185</v>
      </c>
      <c r="F24" s="35" t="str">
        <f t="shared" si="57"/>
        <v>金</v>
      </c>
      <c r="G24" s="36">
        <f t="shared" si="58"/>
        <v>46188</v>
      </c>
      <c r="H24" s="35" t="str">
        <f t="shared" si="59"/>
        <v>月</v>
      </c>
      <c r="I24" s="36">
        <f t="shared" si="60"/>
        <v>46189</v>
      </c>
      <c r="J24" s="35" t="str">
        <f t="shared" si="61"/>
        <v>火</v>
      </c>
      <c r="K24" s="36">
        <f t="shared" si="62"/>
        <v>46189</v>
      </c>
      <c r="L24" s="35" t="str">
        <f t="shared" si="63"/>
        <v>火</v>
      </c>
      <c r="M24" s="36">
        <v>46189</v>
      </c>
      <c r="N24" s="35" t="str">
        <f t="shared" si="64"/>
        <v>火</v>
      </c>
      <c r="O24" s="36">
        <f t="shared" si="67"/>
        <v>46191</v>
      </c>
      <c r="P24" s="37" t="str">
        <f t="shared" si="66"/>
        <v>木</v>
      </c>
      <c r="Q24" s="42"/>
      <c r="V24" s="160" t="s">
        <v>41</v>
      </c>
      <c r="W24" s="161" t="s">
        <v>48</v>
      </c>
      <c r="X24" s="180">
        <v>1516</v>
      </c>
      <c r="Y24" s="186">
        <v>12</v>
      </c>
      <c r="Z24" s="180">
        <v>1616</v>
      </c>
      <c r="AA24" s="186">
        <v>12</v>
      </c>
      <c r="AB24" s="149">
        <f t="shared" si="54"/>
        <v>46191</v>
      </c>
      <c r="AC24" s="150" t="s">
        <v>43</v>
      </c>
      <c r="AD24" s="160" t="s">
        <v>37</v>
      </c>
      <c r="AF24" s="86" t="str">
        <f t="shared" si="16"/>
        <v>GLORY SHENGDONG</v>
      </c>
    </row>
    <row r="25" spans="1:259" s="1" customFormat="1" ht="40.5" customHeight="1">
      <c r="A25" s="34" t="str">
        <f t="shared" si="2"/>
        <v>GLORY GUANGZHOU</v>
      </c>
      <c r="B25" s="137" t="str">
        <f t="shared" si="3"/>
        <v>2624W</v>
      </c>
      <c r="C25" s="36">
        <f t="shared" si="41"/>
        <v>46188</v>
      </c>
      <c r="D25" s="35" t="str">
        <f t="shared" si="55"/>
        <v>月</v>
      </c>
      <c r="E25" s="36">
        <f t="shared" ref="E25:E26" si="68">M25-2</f>
        <v>46188</v>
      </c>
      <c r="F25" s="35" t="str">
        <f t="shared" si="57"/>
        <v>月</v>
      </c>
      <c r="G25" s="36">
        <f t="shared" si="58"/>
        <v>46189</v>
      </c>
      <c r="H25" s="35" t="str">
        <f t="shared" si="59"/>
        <v>火</v>
      </c>
      <c r="I25" s="36">
        <f t="shared" si="60"/>
        <v>46190</v>
      </c>
      <c r="J25" s="35" t="str">
        <f t="shared" si="61"/>
        <v>水</v>
      </c>
      <c r="K25" s="36">
        <f t="shared" si="62"/>
        <v>46190</v>
      </c>
      <c r="L25" s="35" t="str">
        <f t="shared" si="63"/>
        <v>水</v>
      </c>
      <c r="M25" s="36">
        <v>46190</v>
      </c>
      <c r="N25" s="35" t="str">
        <f t="shared" si="64"/>
        <v>水</v>
      </c>
      <c r="O25" s="36">
        <f t="shared" ref="O25" si="69">M25+3</f>
        <v>46193</v>
      </c>
      <c r="P25" s="37" t="str">
        <f t="shared" si="66"/>
        <v>土</v>
      </c>
      <c r="Q25" s="42"/>
      <c r="V25" s="140" t="s">
        <v>44</v>
      </c>
      <c r="W25" s="155" t="s">
        <v>48</v>
      </c>
      <c r="X25" s="181">
        <v>1617</v>
      </c>
      <c r="Y25" s="189">
        <v>15</v>
      </c>
      <c r="Z25" s="181">
        <v>1717</v>
      </c>
      <c r="AA25" s="189">
        <v>15</v>
      </c>
      <c r="AB25" s="151">
        <f t="shared" si="54"/>
        <v>46193</v>
      </c>
      <c r="AC25" s="152" t="s">
        <v>43</v>
      </c>
      <c r="AD25" s="140" t="s">
        <v>38</v>
      </c>
      <c r="AF25" s="86" t="str">
        <f t="shared" si="16"/>
        <v>GLORY GUANGZHOU</v>
      </c>
    </row>
    <row r="26" spans="1:259" s="1" customFormat="1" ht="40.5" customHeight="1">
      <c r="A26" s="34" t="str">
        <f t="shared" si="2"/>
        <v>AN DA</v>
      </c>
      <c r="B26" s="137" t="str">
        <f t="shared" si="3"/>
        <v>2625W</v>
      </c>
      <c r="C26" s="36">
        <f t="shared" si="41"/>
        <v>46190</v>
      </c>
      <c r="D26" s="35" t="str">
        <f t="shared" si="55"/>
        <v>水</v>
      </c>
      <c r="E26" s="36">
        <f t="shared" si="68"/>
        <v>46190</v>
      </c>
      <c r="F26" s="35" t="str">
        <f t="shared" si="57"/>
        <v>水</v>
      </c>
      <c r="G26" s="36">
        <f t="shared" si="58"/>
        <v>46191</v>
      </c>
      <c r="H26" s="35" t="str">
        <f t="shared" si="59"/>
        <v>木</v>
      </c>
      <c r="I26" s="36">
        <f t="shared" si="60"/>
        <v>46192</v>
      </c>
      <c r="J26" s="35" t="str">
        <f t="shared" si="61"/>
        <v>金</v>
      </c>
      <c r="K26" s="36">
        <f t="shared" si="62"/>
        <v>46192</v>
      </c>
      <c r="L26" s="35" t="str">
        <f t="shared" si="63"/>
        <v>金</v>
      </c>
      <c r="M26" s="36">
        <v>46192</v>
      </c>
      <c r="N26" s="35" t="str">
        <f t="shared" si="64"/>
        <v>金</v>
      </c>
      <c r="O26" s="36">
        <f t="shared" ref="O26:O27" si="70">M26+2</f>
        <v>46194</v>
      </c>
      <c r="P26" s="37" t="str">
        <f t="shared" si="66"/>
        <v>日</v>
      </c>
      <c r="Q26" s="42"/>
      <c r="V26" s="171" t="s">
        <v>45</v>
      </c>
      <c r="W26" s="162" t="s">
        <v>49</v>
      </c>
      <c r="X26" s="182">
        <v>1819</v>
      </c>
      <c r="Y26" s="190">
        <v>17</v>
      </c>
      <c r="Z26" s="182">
        <v>1919</v>
      </c>
      <c r="AA26" s="190">
        <v>17</v>
      </c>
      <c r="AB26" s="163">
        <f t="shared" si="54"/>
        <v>46194</v>
      </c>
      <c r="AC26" s="164" t="s">
        <v>43</v>
      </c>
      <c r="AD26" s="171" t="s">
        <v>30</v>
      </c>
      <c r="AF26" s="86" t="str">
        <f t="shared" si="16"/>
        <v>AN DA</v>
      </c>
    </row>
    <row r="27" spans="1:259" s="1" customFormat="1" ht="40.5" customHeight="1">
      <c r="A27" s="34" t="str">
        <f t="shared" si="2"/>
        <v>SHUN DA</v>
      </c>
      <c r="B27" s="137" t="str">
        <f t="shared" si="3"/>
        <v>2625W</v>
      </c>
      <c r="C27" s="36">
        <f t="shared" si="41"/>
        <v>46192</v>
      </c>
      <c r="D27" s="35" t="str">
        <f t="shared" si="55"/>
        <v>金</v>
      </c>
      <c r="E27" s="36">
        <f t="shared" ref="E27" si="71">M27-4</f>
        <v>46192</v>
      </c>
      <c r="F27" s="35" t="str">
        <f t="shared" si="57"/>
        <v>金</v>
      </c>
      <c r="G27" s="36">
        <f t="shared" si="58"/>
        <v>46195</v>
      </c>
      <c r="H27" s="35" t="str">
        <f t="shared" si="59"/>
        <v>月</v>
      </c>
      <c r="I27" s="36">
        <f t="shared" si="60"/>
        <v>46196</v>
      </c>
      <c r="J27" s="35" t="str">
        <f t="shared" si="61"/>
        <v>火</v>
      </c>
      <c r="K27" s="36">
        <f t="shared" si="62"/>
        <v>46196</v>
      </c>
      <c r="L27" s="35" t="str">
        <f t="shared" si="63"/>
        <v>火</v>
      </c>
      <c r="M27" s="36">
        <v>46196</v>
      </c>
      <c r="N27" s="35" t="str">
        <f t="shared" si="64"/>
        <v>火</v>
      </c>
      <c r="O27" s="36">
        <f t="shared" si="70"/>
        <v>46198</v>
      </c>
      <c r="P27" s="37" t="str">
        <f t="shared" si="66"/>
        <v>木</v>
      </c>
      <c r="Q27" s="42"/>
      <c r="V27" s="173" t="s">
        <v>47</v>
      </c>
      <c r="W27" s="161" t="s">
        <v>49</v>
      </c>
      <c r="X27" s="180">
        <v>2223</v>
      </c>
      <c r="Y27" s="191">
        <v>19</v>
      </c>
      <c r="Z27" s="183">
        <v>2323</v>
      </c>
      <c r="AA27" s="194">
        <v>19</v>
      </c>
      <c r="AB27" s="147">
        <f t="shared" si="54"/>
        <v>46198</v>
      </c>
      <c r="AC27" s="148" t="s">
        <v>43</v>
      </c>
      <c r="AD27" s="173" t="s">
        <v>34</v>
      </c>
      <c r="AF27" s="86" t="str">
        <f t="shared" si="16"/>
        <v>SHUN DA</v>
      </c>
    </row>
    <row r="28" spans="1:259" s="1" customFormat="1" ht="40.5" customHeight="1">
      <c r="A28" s="34" t="str">
        <f t="shared" si="2"/>
        <v>GLORY GUANGZHOU</v>
      </c>
      <c r="B28" s="137" t="str">
        <f t="shared" si="3"/>
        <v>2625W</v>
      </c>
      <c r="C28" s="36">
        <f t="shared" si="41"/>
        <v>46195</v>
      </c>
      <c r="D28" s="35" t="str">
        <f t="shared" si="55"/>
        <v>月</v>
      </c>
      <c r="E28" s="36">
        <f t="shared" ref="E28:E29" si="72">M28-2</f>
        <v>46195</v>
      </c>
      <c r="F28" s="35" t="str">
        <f t="shared" si="57"/>
        <v>月</v>
      </c>
      <c r="G28" s="36">
        <f t="shared" si="58"/>
        <v>46196</v>
      </c>
      <c r="H28" s="35" t="str">
        <f t="shared" si="59"/>
        <v>火</v>
      </c>
      <c r="I28" s="36">
        <f t="shared" si="60"/>
        <v>46197</v>
      </c>
      <c r="J28" s="35" t="str">
        <f t="shared" si="61"/>
        <v>水</v>
      </c>
      <c r="K28" s="36">
        <f t="shared" si="62"/>
        <v>46197</v>
      </c>
      <c r="L28" s="35" t="str">
        <f t="shared" si="63"/>
        <v>水</v>
      </c>
      <c r="M28" s="36">
        <v>46197</v>
      </c>
      <c r="N28" s="35" t="str">
        <f t="shared" si="64"/>
        <v>水</v>
      </c>
      <c r="O28" s="36">
        <f t="shared" ref="O28" si="73">M28+3</f>
        <v>46200</v>
      </c>
      <c r="P28" s="37" t="str">
        <f t="shared" si="66"/>
        <v>土</v>
      </c>
      <c r="Q28" s="42"/>
      <c r="V28" s="154" t="s">
        <v>44</v>
      </c>
      <c r="W28" s="155" t="s">
        <v>49</v>
      </c>
      <c r="X28" s="181">
        <v>2324</v>
      </c>
      <c r="Y28" s="176">
        <v>22</v>
      </c>
      <c r="Z28" s="175">
        <v>2424</v>
      </c>
      <c r="AA28" s="176">
        <v>22</v>
      </c>
      <c r="AB28" s="156">
        <f t="shared" si="54"/>
        <v>46200</v>
      </c>
      <c r="AC28" s="157" t="s">
        <v>43</v>
      </c>
      <c r="AD28" s="154" t="s">
        <v>38</v>
      </c>
      <c r="AF28" s="86" t="str">
        <f t="shared" si="16"/>
        <v>GLORY GUANGZHOU</v>
      </c>
    </row>
    <row r="29" spans="1:259" s="1" customFormat="1" ht="40.5" customHeight="1">
      <c r="A29" s="34" t="str">
        <f t="shared" si="2"/>
        <v>AN DA</v>
      </c>
      <c r="B29" s="137" t="str">
        <f t="shared" si="3"/>
        <v>2626W</v>
      </c>
      <c r="C29" s="36">
        <f t="shared" si="41"/>
        <v>46197</v>
      </c>
      <c r="D29" s="35" t="str">
        <f t="shared" si="55"/>
        <v>水</v>
      </c>
      <c r="E29" s="36">
        <f t="shared" si="72"/>
        <v>46197</v>
      </c>
      <c r="F29" s="35" t="str">
        <f t="shared" si="57"/>
        <v>水</v>
      </c>
      <c r="G29" s="36">
        <f t="shared" si="58"/>
        <v>46198</v>
      </c>
      <c r="H29" s="35" t="str">
        <f t="shared" si="59"/>
        <v>木</v>
      </c>
      <c r="I29" s="36">
        <f t="shared" si="60"/>
        <v>46199</v>
      </c>
      <c r="J29" s="35" t="str">
        <f t="shared" si="61"/>
        <v>金</v>
      </c>
      <c r="K29" s="36">
        <f t="shared" si="62"/>
        <v>46199</v>
      </c>
      <c r="L29" s="35" t="str">
        <f t="shared" si="63"/>
        <v>金</v>
      </c>
      <c r="M29" s="36">
        <v>46199</v>
      </c>
      <c r="N29" s="35" t="str">
        <f t="shared" si="64"/>
        <v>金</v>
      </c>
      <c r="O29" s="36">
        <f t="shared" ref="O29:O30" si="74">M29+2</f>
        <v>46201</v>
      </c>
      <c r="P29" s="37" t="str">
        <f t="shared" si="66"/>
        <v>日</v>
      </c>
      <c r="Q29" s="42"/>
      <c r="V29" s="171" t="s">
        <v>45</v>
      </c>
      <c r="W29" s="162" t="s">
        <v>50</v>
      </c>
      <c r="X29" s="182">
        <v>2526</v>
      </c>
      <c r="Y29" s="190">
        <v>24</v>
      </c>
      <c r="Z29" s="182">
        <v>2626</v>
      </c>
      <c r="AA29" s="195">
        <v>24</v>
      </c>
      <c r="AB29" s="165">
        <f t="shared" si="54"/>
        <v>46201</v>
      </c>
      <c r="AC29" s="166" t="s">
        <v>43</v>
      </c>
      <c r="AD29" s="171" t="s">
        <v>30</v>
      </c>
      <c r="AF29" s="86" t="str">
        <f t="shared" si="16"/>
        <v>AN DA</v>
      </c>
    </row>
    <row r="30" spans="1:259" s="1" customFormat="1" ht="40.5" customHeight="1">
      <c r="A30" s="34" t="str">
        <f t="shared" si="2"/>
        <v>GLORY SHENGDONG</v>
      </c>
      <c r="B30" s="137" t="str">
        <f t="shared" si="3"/>
        <v>2626W</v>
      </c>
      <c r="C30" s="36">
        <f t="shared" si="41"/>
        <v>46199</v>
      </c>
      <c r="D30" s="35" t="str">
        <f t="shared" si="55"/>
        <v>金</v>
      </c>
      <c r="E30" s="36">
        <f t="shared" ref="E30" si="75">M30-4</f>
        <v>46199</v>
      </c>
      <c r="F30" s="35" t="str">
        <f t="shared" si="57"/>
        <v>金</v>
      </c>
      <c r="G30" s="36">
        <f t="shared" si="58"/>
        <v>46202</v>
      </c>
      <c r="H30" s="35" t="str">
        <f t="shared" si="59"/>
        <v>月</v>
      </c>
      <c r="I30" s="36">
        <f t="shared" si="60"/>
        <v>46203</v>
      </c>
      <c r="J30" s="35" t="str">
        <f t="shared" si="61"/>
        <v>火</v>
      </c>
      <c r="K30" s="36">
        <f t="shared" si="62"/>
        <v>46203</v>
      </c>
      <c r="L30" s="35" t="str">
        <f t="shared" si="63"/>
        <v>火</v>
      </c>
      <c r="M30" s="36">
        <v>46203</v>
      </c>
      <c r="N30" s="35" t="str">
        <f t="shared" si="64"/>
        <v>火</v>
      </c>
      <c r="O30" s="36">
        <f t="shared" si="74"/>
        <v>46205</v>
      </c>
      <c r="P30" s="37" t="str">
        <f t="shared" si="66"/>
        <v>木</v>
      </c>
      <c r="Q30" s="42"/>
      <c r="V30" s="146" t="s">
        <v>41</v>
      </c>
      <c r="W30" s="143" t="s">
        <v>50</v>
      </c>
      <c r="X30" s="174">
        <v>2930</v>
      </c>
      <c r="Y30" s="192">
        <v>26</v>
      </c>
      <c r="Z30" s="174">
        <v>3030</v>
      </c>
      <c r="AA30" s="196">
        <v>26</v>
      </c>
      <c r="AB30" s="151">
        <f>AB27+7</f>
        <v>46205</v>
      </c>
      <c r="AC30" s="167" t="s">
        <v>43</v>
      </c>
      <c r="AD30" s="146" t="s">
        <v>37</v>
      </c>
      <c r="AF30" s="86" t="str">
        <f t="shared" si="16"/>
        <v>GLORY SHENGDONG</v>
      </c>
    </row>
    <row r="31" spans="1:259" s="1" customFormat="1" ht="40.5" customHeight="1">
      <c r="A31" s="34" t="str">
        <f t="shared" si="2"/>
        <v>GLORY GUANGZHOU</v>
      </c>
      <c r="B31" s="137" t="str">
        <f t="shared" si="3"/>
        <v>2626W</v>
      </c>
      <c r="C31" s="36">
        <f t="shared" si="41"/>
        <v>46202</v>
      </c>
      <c r="D31" s="35" t="str">
        <f t="shared" si="55"/>
        <v>月</v>
      </c>
      <c r="E31" s="36">
        <f t="shared" ref="E31:E32" si="76">M31-2</f>
        <v>46202</v>
      </c>
      <c r="F31" s="35" t="str">
        <f t="shared" si="57"/>
        <v>月</v>
      </c>
      <c r="G31" s="36">
        <f t="shared" si="58"/>
        <v>46203</v>
      </c>
      <c r="H31" s="35" t="str">
        <f t="shared" si="59"/>
        <v>火</v>
      </c>
      <c r="I31" s="36">
        <f t="shared" si="60"/>
        <v>46204</v>
      </c>
      <c r="J31" s="35" t="str">
        <f t="shared" si="61"/>
        <v>水</v>
      </c>
      <c r="K31" s="36">
        <f t="shared" si="62"/>
        <v>46204</v>
      </c>
      <c r="L31" s="35" t="str">
        <f t="shared" si="63"/>
        <v>水</v>
      </c>
      <c r="M31" s="36">
        <v>46204</v>
      </c>
      <c r="N31" s="35" t="str">
        <f t="shared" si="64"/>
        <v>水</v>
      </c>
      <c r="O31" s="36">
        <f t="shared" ref="O31" si="77">M31+3</f>
        <v>46207</v>
      </c>
      <c r="P31" s="37" t="str">
        <f t="shared" si="66"/>
        <v>土</v>
      </c>
      <c r="Q31" s="42"/>
      <c r="V31" s="154" t="s">
        <v>44</v>
      </c>
      <c r="W31" s="144" t="s">
        <v>50</v>
      </c>
      <c r="X31" s="175">
        <v>3001</v>
      </c>
      <c r="Y31" s="176">
        <v>29</v>
      </c>
      <c r="Z31" s="184">
        <v>101</v>
      </c>
      <c r="AA31" s="176">
        <v>29</v>
      </c>
      <c r="AB31" s="156">
        <f>AB28+7</f>
        <v>46207</v>
      </c>
      <c r="AC31" s="168" t="s">
        <v>43</v>
      </c>
      <c r="AD31" s="154" t="s">
        <v>38</v>
      </c>
      <c r="AF31" s="86" t="str">
        <f t="shared" si="16"/>
        <v>GLORY GUANGZHOU</v>
      </c>
    </row>
    <row r="32" spans="1:259" s="1" customFormat="1" ht="40.5" customHeight="1" thickBot="1">
      <c r="A32" s="38" t="str">
        <f t="shared" si="2"/>
        <v>AN DA</v>
      </c>
      <c r="B32" s="79" t="str">
        <f t="shared" si="3"/>
        <v>2627W</v>
      </c>
      <c r="C32" s="40">
        <f t="shared" ref="C32" si="78">E32</f>
        <v>46204</v>
      </c>
      <c r="D32" s="39" t="str">
        <f t="shared" si="55"/>
        <v>水</v>
      </c>
      <c r="E32" s="40">
        <f t="shared" si="76"/>
        <v>46204</v>
      </c>
      <c r="F32" s="39" t="str">
        <f t="shared" si="57"/>
        <v>水</v>
      </c>
      <c r="G32" s="40">
        <f t="shared" si="58"/>
        <v>46205</v>
      </c>
      <c r="H32" s="39" t="str">
        <f t="shared" si="59"/>
        <v>木</v>
      </c>
      <c r="I32" s="40">
        <f t="shared" si="60"/>
        <v>46206</v>
      </c>
      <c r="J32" s="39" t="str">
        <f t="shared" si="61"/>
        <v>金</v>
      </c>
      <c r="K32" s="40">
        <f t="shared" si="62"/>
        <v>46206</v>
      </c>
      <c r="L32" s="39" t="str">
        <f t="shared" si="63"/>
        <v>金</v>
      </c>
      <c r="M32" s="40">
        <v>46206</v>
      </c>
      <c r="N32" s="39" t="str">
        <f t="shared" si="64"/>
        <v>金</v>
      </c>
      <c r="O32" s="40">
        <f t="shared" ref="O32" si="79">M32+2</f>
        <v>46208</v>
      </c>
      <c r="P32" s="41" t="str">
        <f t="shared" si="66"/>
        <v>日</v>
      </c>
      <c r="Q32" s="42"/>
      <c r="V32" s="172" t="s">
        <v>45</v>
      </c>
      <c r="W32" s="145" t="s">
        <v>51</v>
      </c>
      <c r="X32" s="185">
        <v>203</v>
      </c>
      <c r="Y32" s="197">
        <v>1</v>
      </c>
      <c r="Z32" s="185">
        <v>303</v>
      </c>
      <c r="AA32" s="197">
        <v>1</v>
      </c>
      <c r="AB32" s="169">
        <f>AB29+7</f>
        <v>46208</v>
      </c>
      <c r="AC32" s="170" t="s">
        <v>43</v>
      </c>
      <c r="AD32" s="172" t="s">
        <v>30</v>
      </c>
      <c r="AF32" s="86" t="str">
        <f t="shared" si="16"/>
        <v>AN DA</v>
      </c>
    </row>
    <row r="33" spans="1:16" ht="40.5" customHeight="1">
      <c r="A33" s="138"/>
    </row>
    <row r="34" spans="1:16" ht="39.75" customHeight="1"/>
    <row r="35" spans="1:16" ht="35.25" customHeight="1">
      <c r="C35" s="43"/>
      <c r="D35" s="44"/>
      <c r="E35" s="43"/>
      <c r="F35" s="44"/>
      <c r="G35" s="43"/>
      <c r="H35" s="44"/>
      <c r="I35" s="43"/>
      <c r="J35" s="44"/>
      <c r="K35" s="43"/>
      <c r="L35" s="44"/>
      <c r="M35" s="43"/>
      <c r="N35" s="44"/>
      <c r="O35" s="43"/>
      <c r="P35" s="44"/>
    </row>
    <row r="36" spans="1:16" ht="36" thickBot="1">
      <c r="A36" s="31" t="s">
        <v>2</v>
      </c>
      <c r="B36" s="32" t="s">
        <v>1</v>
      </c>
      <c r="C36" s="45"/>
      <c r="D36" s="45"/>
      <c r="E36" s="45"/>
      <c r="F36" s="46"/>
      <c r="G36" s="32" t="s">
        <v>0</v>
      </c>
      <c r="H36" s="45"/>
      <c r="I36" s="45"/>
      <c r="J36" s="45"/>
      <c r="K36" s="45"/>
      <c r="L36" s="45"/>
      <c r="M36" s="45"/>
      <c r="N36" s="45"/>
      <c r="O36" s="45"/>
      <c r="P36" s="46"/>
    </row>
    <row r="37" spans="1:16" ht="39" customHeight="1" thickTop="1">
      <c r="A37" s="65" t="s">
        <v>26</v>
      </c>
      <c r="B37" s="68" t="s">
        <v>15</v>
      </c>
      <c r="C37" s="69"/>
      <c r="D37" s="69"/>
      <c r="E37" s="69"/>
      <c r="F37" s="70"/>
      <c r="G37" s="21" t="s">
        <v>16</v>
      </c>
      <c r="H37" s="22"/>
      <c r="I37" s="22"/>
      <c r="J37" s="22"/>
      <c r="K37" s="23"/>
      <c r="L37" s="24"/>
      <c r="M37" s="24"/>
      <c r="N37" s="24"/>
      <c r="O37" s="24"/>
      <c r="P37" s="25" t="s">
        <v>21</v>
      </c>
    </row>
    <row r="38" spans="1:16" ht="28.5">
      <c r="A38" s="66"/>
      <c r="B38" s="71"/>
      <c r="C38" s="72"/>
      <c r="D38" s="72"/>
      <c r="E38" s="72"/>
      <c r="F38" s="73"/>
      <c r="G38" s="20" t="s">
        <v>17</v>
      </c>
      <c r="H38" s="6"/>
      <c r="I38" s="6"/>
      <c r="J38" s="6"/>
      <c r="K38" s="5"/>
      <c r="L38" s="4"/>
      <c r="M38" s="4"/>
      <c r="N38" s="4"/>
      <c r="O38" s="4"/>
      <c r="P38" s="3"/>
    </row>
    <row r="39" spans="1:16" ht="36" customHeight="1">
      <c r="A39" s="67" t="s">
        <v>27</v>
      </c>
      <c r="B39" s="74" t="s">
        <v>18</v>
      </c>
      <c r="C39" s="75"/>
      <c r="D39" s="75"/>
      <c r="E39" s="75"/>
      <c r="F39" s="76"/>
      <c r="G39" s="21" t="s">
        <v>19</v>
      </c>
      <c r="H39" s="22"/>
      <c r="I39" s="22"/>
      <c r="J39" s="22"/>
      <c r="K39" s="23"/>
      <c r="L39" s="24"/>
      <c r="M39" s="24"/>
      <c r="N39" s="24"/>
      <c r="O39" s="24"/>
      <c r="P39" s="25" t="s">
        <v>22</v>
      </c>
    </row>
    <row r="40" spans="1:16" ht="39.75" customHeight="1">
      <c r="A40" s="66"/>
      <c r="B40" s="71"/>
      <c r="C40" s="72"/>
      <c r="D40" s="72"/>
      <c r="E40" s="72"/>
      <c r="F40" s="73"/>
      <c r="G40" s="20" t="s">
        <v>20</v>
      </c>
      <c r="H40" s="6"/>
      <c r="I40" s="6"/>
      <c r="J40" s="6"/>
      <c r="K40" s="5"/>
      <c r="L40" s="4"/>
      <c r="M40" s="4"/>
      <c r="N40" s="4"/>
      <c r="O40" s="4"/>
      <c r="P40" s="3"/>
    </row>
  </sheetData>
  <mergeCells count="29">
    <mergeCell ref="A39:A40"/>
    <mergeCell ref="E5:F7"/>
    <mergeCell ref="B37:F38"/>
    <mergeCell ref="B39:F40"/>
    <mergeCell ref="I8:J8"/>
    <mergeCell ref="G5:H7"/>
    <mergeCell ref="I5:J7"/>
    <mergeCell ref="G4:J4"/>
    <mergeCell ref="K4:N4"/>
    <mergeCell ref="C5:D7"/>
    <mergeCell ref="A37:A38"/>
    <mergeCell ref="M8:N8"/>
    <mergeCell ref="K5:L7"/>
    <mergeCell ref="O5:P7"/>
    <mergeCell ref="Q1:U1"/>
    <mergeCell ref="R6:S6"/>
    <mergeCell ref="A2:E2"/>
    <mergeCell ref="O3:P3"/>
    <mergeCell ref="A4:A8"/>
    <mergeCell ref="B4:B8"/>
    <mergeCell ref="O4:P4"/>
    <mergeCell ref="R8:S8"/>
    <mergeCell ref="G8:H8"/>
    <mergeCell ref="K8:L8"/>
    <mergeCell ref="O8:P8"/>
    <mergeCell ref="R4:S4"/>
    <mergeCell ref="C4:F4"/>
    <mergeCell ref="R5:S5"/>
    <mergeCell ref="M5:N7"/>
  </mergeCells>
  <phoneticPr fontId="1"/>
  <pageMargins left="0.9055118110236221" right="0.51181102362204722" top="0.55118110236220474" bottom="0.55118110236220474" header="0.31496062992125984" footer="0.31496062992125984"/>
  <pageSetup paperSize="9" scale="35" fitToHeight="0" orientation="landscape" r:id="rId1"/>
  <rowBreaks count="2" manualBreakCount="2">
    <brk id="40" max="20" man="1"/>
    <brk id="42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上海</vt:lpstr>
      <vt:lpstr>上海!Print_Area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2026-04-16T01:49:23Z</cp:lastPrinted>
  <dcterms:created xsi:type="dcterms:W3CDTF">2016-08-19T05:01:43Z</dcterms:created>
  <dcterms:modified xsi:type="dcterms:W3CDTF">2026-05-08T02:41:50Z</dcterms:modified>
</cp:coreProperties>
</file>