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575175F2-5E18-4D6A-BBDF-C1AD5948C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2" l="1"/>
  <c r="J13" i="2" s="1"/>
  <c r="N13" i="2"/>
  <c r="O13" i="2"/>
  <c r="P13" i="2" s="1"/>
  <c r="I14" i="2"/>
  <c r="E14" i="2" s="1"/>
  <c r="J14" i="2"/>
  <c r="N14" i="2"/>
  <c r="O14" i="2"/>
  <c r="P14" i="2" s="1"/>
  <c r="B48" i="2"/>
  <c r="C48" i="2"/>
  <c r="D48" i="2" s="1"/>
  <c r="E48" i="2"/>
  <c r="F48" i="2" s="1"/>
  <c r="I48" i="2"/>
  <c r="J48" i="2" s="1"/>
  <c r="M48" i="2"/>
  <c r="N48" i="2" s="1"/>
  <c r="O48" i="2"/>
  <c r="P48" i="2" s="1"/>
  <c r="B49" i="2"/>
  <c r="C49" i="2"/>
  <c r="D49" i="2" s="1"/>
  <c r="E49" i="2"/>
  <c r="F49" i="2" s="1"/>
  <c r="G49" i="2"/>
  <c r="H49" i="2"/>
  <c r="K49" i="2"/>
  <c r="L49" i="2" s="1"/>
  <c r="O49" i="2"/>
  <c r="P49" i="2" s="1"/>
  <c r="B50" i="2"/>
  <c r="C50" i="2"/>
  <c r="D50" i="2"/>
  <c r="E50" i="2"/>
  <c r="F50" i="2" s="1"/>
  <c r="I50" i="2"/>
  <c r="J50" i="2"/>
  <c r="M50" i="2"/>
  <c r="N50" i="2" s="1"/>
  <c r="O50" i="2"/>
  <c r="P50" i="2" s="1"/>
  <c r="B51" i="2"/>
  <c r="C51" i="2"/>
  <c r="D51" i="2" s="1"/>
  <c r="E51" i="2"/>
  <c r="F51" i="2" s="1"/>
  <c r="G51" i="2"/>
  <c r="H51" i="2"/>
  <c r="K51" i="2"/>
  <c r="L51" i="2" s="1"/>
  <c r="O51" i="2"/>
  <c r="P51" i="2" s="1"/>
  <c r="AL47" i="2"/>
  <c r="AL48" i="2"/>
  <c r="AL49" i="2"/>
  <c r="AL50" i="2"/>
  <c r="AL51" i="2"/>
  <c r="AL45" i="2"/>
  <c r="O45" i="2"/>
  <c r="P45" i="2" s="1"/>
  <c r="K45" i="2"/>
  <c r="L45" i="2" s="1"/>
  <c r="G45" i="2"/>
  <c r="H45" i="2" s="1"/>
  <c r="E45" i="2"/>
  <c r="F45" i="2" s="1"/>
  <c r="C45" i="2"/>
  <c r="D45" i="2" s="1"/>
  <c r="B45" i="2"/>
  <c r="AL44" i="2"/>
  <c r="O44" i="2"/>
  <c r="P44" i="2" s="1"/>
  <c r="M44" i="2"/>
  <c r="N44" i="2" s="1"/>
  <c r="I44" i="2"/>
  <c r="J44" i="2" s="1"/>
  <c r="E44" i="2"/>
  <c r="F44" i="2" s="1"/>
  <c r="C44" i="2"/>
  <c r="D44" i="2" s="1"/>
  <c r="B44" i="2"/>
  <c r="M46" i="2"/>
  <c r="N46" i="2" s="1"/>
  <c r="I46" i="2"/>
  <c r="J46" i="2" s="1"/>
  <c r="K47" i="2"/>
  <c r="L47" i="2" s="1"/>
  <c r="G47" i="2"/>
  <c r="H47" i="2" s="1"/>
  <c r="B46" i="2"/>
  <c r="C46" i="2"/>
  <c r="D46" i="2"/>
  <c r="E46" i="2"/>
  <c r="F46" i="2" s="1"/>
  <c r="B47" i="2"/>
  <c r="C47" i="2"/>
  <c r="D47" i="2" s="1"/>
  <c r="E47" i="2"/>
  <c r="F47" i="2"/>
  <c r="O46" i="2"/>
  <c r="P46" i="2" s="1"/>
  <c r="O47" i="2"/>
  <c r="P47" i="2" s="1"/>
  <c r="I11" i="2"/>
  <c r="J11" i="2" s="1"/>
  <c r="N11" i="2"/>
  <c r="O11" i="2"/>
  <c r="P11" i="2" s="1"/>
  <c r="I12" i="2"/>
  <c r="J12" i="2" s="1"/>
  <c r="N12" i="2"/>
  <c r="O12" i="2"/>
  <c r="P12" i="2" s="1"/>
  <c r="AL46" i="2"/>
  <c r="I10" i="2"/>
  <c r="E10" i="2" s="1"/>
  <c r="N10" i="2"/>
  <c r="O10" i="2"/>
  <c r="P10" i="2" s="1"/>
  <c r="S37" i="2"/>
  <c r="A46" i="2" l="1"/>
  <c r="C14" i="2"/>
  <c r="D14" i="2" s="1"/>
  <c r="F14" i="2"/>
  <c r="E13" i="2"/>
  <c r="A49" i="2"/>
  <c r="A50" i="2"/>
  <c r="A51" i="2"/>
  <c r="A48" i="2"/>
  <c r="A47" i="2"/>
  <c r="A44" i="2"/>
  <c r="A45" i="2"/>
  <c r="E11" i="2"/>
  <c r="C11" i="2" s="1"/>
  <c r="D11" i="2" s="1"/>
  <c r="E12" i="2"/>
  <c r="J10" i="2"/>
  <c r="C10" i="2"/>
  <c r="D10" i="2" s="1"/>
  <c r="F10" i="2"/>
  <c r="C13" i="2" l="1"/>
  <c r="D13" i="2" s="1"/>
  <c r="F13" i="2"/>
  <c r="F11" i="2"/>
  <c r="F12" i="2"/>
  <c r="C12" i="2"/>
  <c r="D12" i="2" s="1"/>
</calcChain>
</file>

<file path=xl/sharedStrings.xml><?xml version="1.0" encoding="utf-8"?>
<sst xmlns="http://schemas.openxmlformats.org/spreadsheetml/2006/main" count="175" uniqueCount="107">
  <si>
    <t>　　　 　　　SHANGHAI SCHEDULE - 関東</t>
    <rPh sb="27" eb="29">
      <t>カントウ</t>
    </rPh>
    <phoneticPr fontId="6"/>
  </si>
  <si>
    <t xml:space="preserve">UPDATED :  </t>
    <phoneticPr fontId="15"/>
  </si>
  <si>
    <t>From Tokyo / Yokohama</t>
    <phoneticPr fontId="9"/>
  </si>
  <si>
    <t>VESSEL</t>
    <phoneticPr fontId="9"/>
  </si>
  <si>
    <t>VOY</t>
  </si>
  <si>
    <t>CFS CUT</t>
  </si>
  <si>
    <t>ETA</t>
    <phoneticPr fontId="9"/>
  </si>
  <si>
    <t>ETD</t>
    <phoneticPr fontId="9"/>
  </si>
  <si>
    <t>TYO</t>
    <phoneticPr fontId="9"/>
  </si>
  <si>
    <t>YOK</t>
    <phoneticPr fontId="9"/>
  </si>
  <si>
    <t>SHA</t>
    <phoneticPr fontId="9"/>
  </si>
  <si>
    <t>0 DAYS</t>
    <phoneticPr fontId="9"/>
  </si>
  <si>
    <t>貨物搬入先</t>
    <rPh sb="0" eb="2">
      <t>カモツ</t>
    </rPh>
    <rPh sb="2" eb="4">
      <t>ハンニュウ</t>
    </rPh>
    <rPh sb="4" eb="5">
      <t>サキ</t>
    </rPh>
    <phoneticPr fontId="6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</si>
  <si>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</si>
  <si>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6"/>
  </si>
  <si>
    <t>2-3 DAYS</t>
    <phoneticPr fontId="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</si>
  <si>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9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</si>
  <si>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</si>
  <si>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9"/>
  </si>
  <si>
    <t>1/2</t>
    <phoneticPr fontId="5"/>
  </si>
  <si>
    <t>2/2</t>
    <phoneticPr fontId="5"/>
  </si>
  <si>
    <t>※１ページ目</t>
    <rPh sb="5" eb="6">
      <t>メ</t>
    </rPh>
    <phoneticPr fontId="5"/>
  </si>
  <si>
    <t>※２ページ目</t>
    <rPh sb="5" eb="6">
      <t>メ</t>
    </rPh>
    <phoneticPr fontId="5"/>
  </si>
  <si>
    <t>※CFS倉庫受付時間　9:00~15:00</t>
    <phoneticPr fontId="5"/>
  </si>
  <si>
    <t>※CFS倉庫受付時間　9:00~15:00</t>
    <phoneticPr fontId="5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</si>
  <si>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5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</si>
  <si>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5"/>
  </si>
  <si>
    <t>㈱宇徳
本牧 A-6 CFS</t>
    <rPh sb="1" eb="3">
      <t>ウトク</t>
    </rPh>
    <phoneticPr fontId="6"/>
  </si>
  <si>
    <t>横浜市中区本牧埠頭 9-1</t>
    <phoneticPr fontId="9"/>
  </si>
  <si>
    <t>NACCS: 2EWT8</t>
    <phoneticPr fontId="5"/>
  </si>
  <si>
    <t>担当：高瀬様</t>
    <rPh sb="3" eb="6">
      <t>タカセサマ</t>
    </rPh>
    <phoneticPr fontId="9"/>
  </si>
  <si>
    <t>TEL : 045-264-7011   FAX : 045-264-8036</t>
    <phoneticPr fontId="5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</si>
  <si>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6"/>
  </si>
  <si>
    <t>東京都大田区東海4-3-1</t>
    <rPh sb="0" eb="3">
      <t>トウキョウト</t>
    </rPh>
    <rPh sb="3" eb="6">
      <t>オオタク</t>
    </rPh>
    <rPh sb="6" eb="8">
      <t>トウカイ</t>
    </rPh>
    <phoneticPr fontId="9"/>
  </si>
  <si>
    <t>TEL : 03-5492-7251   FAX : 03-3790-8085</t>
    <phoneticPr fontId="9"/>
  </si>
  <si>
    <t xml:space="preserve">NACCS:1FW69
</t>
    <phoneticPr fontId="9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</si>
  <si>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6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</si>
  <si>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5"/>
  </si>
  <si>
    <t>TEL：:045-622-5771　FAX：045-622-6344</t>
    <phoneticPr fontId="5"/>
  </si>
  <si>
    <t>NACCS:2EW30</t>
    <phoneticPr fontId="9"/>
  </si>
  <si>
    <t>V</t>
    <phoneticPr fontId="5"/>
  </si>
  <si>
    <t>横浜 CFS　</t>
    <phoneticPr fontId="5"/>
  </si>
  <si>
    <t>YOK</t>
    <phoneticPr fontId="9"/>
  </si>
  <si>
    <t>TYO</t>
    <phoneticPr fontId="9"/>
  </si>
  <si>
    <t>NNR混載</t>
  </si>
  <si>
    <t>横浜 CFS</t>
    <phoneticPr fontId="5"/>
  </si>
  <si>
    <t>東京 CFS</t>
    <rPh sb="0" eb="2">
      <t>トウキョウ</t>
    </rPh>
    <phoneticPr fontId="9"/>
  </si>
  <si>
    <t>(株)宇徳　東京フレートセンター</t>
    <rPh sb="3" eb="5">
      <t>ウトク</t>
    </rPh>
    <rPh sb="6" eb="8">
      <t>トウキョウ</t>
    </rPh>
    <phoneticPr fontId="5"/>
  </si>
  <si>
    <t>担当：吉田様</t>
    <rPh sb="3" eb="5">
      <t>ヨシダ</t>
    </rPh>
    <rPh sb="5" eb="6">
      <t>サマ</t>
    </rPh>
    <phoneticPr fontId="9"/>
  </si>
  <si>
    <t>TEL: 03-3790-1241  FAX: 03-3790-0803</t>
    <phoneticPr fontId="9"/>
  </si>
  <si>
    <t>東京都品川区八潮2-8-1　 UTOC TFC H/W</t>
    <phoneticPr fontId="15"/>
  </si>
  <si>
    <t>NACCS: 1FWC7</t>
    <phoneticPr fontId="9"/>
  </si>
  <si>
    <t xml:space="preserve"> 東京 CFS</t>
    <phoneticPr fontId="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</si>
  <si>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</si>
  <si>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</si>
  <si>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</si>
  <si>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</si>
  <si>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</si>
  <si>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</si>
  <si>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*1　消防法・指定可燃物は不可</t>
    <rPh sb="7" eb="9">
      <t>シテイ</t>
    </rPh>
    <rPh sb="9" eb="12">
      <t>カネンブツ</t>
    </rPh>
    <rPh sb="13" eb="15">
      <t>フカ</t>
    </rPh>
    <phoneticPr fontId="5"/>
  </si>
  <si>
    <t>2622S</t>
  </si>
  <si>
    <t>MILD ROSE</t>
    <phoneticPr fontId="5"/>
  </si>
  <si>
    <r>
      <rPr>
        <sz val="12"/>
        <rFont val="MS PGothic"/>
        <family val="2"/>
      </rPr>
      <t>-</t>
    </r>
  </si>
  <si>
    <r>
      <rPr>
        <sz val="12"/>
        <rFont val="MS PGothic"/>
        <family val="2"/>
      </rPr>
      <t>MILD PEONY</t>
    </r>
  </si>
  <si>
    <t>旧</t>
    <rPh sb="0" eb="1">
      <t>キュウ</t>
    </rPh>
    <phoneticPr fontId="5"/>
  </si>
  <si>
    <t>最終</t>
    <rPh sb="0" eb="2">
      <t>サイシュウ</t>
    </rPh>
    <phoneticPr fontId="5"/>
  </si>
  <si>
    <t>2623S</t>
  </si>
  <si>
    <t>2624S</t>
  </si>
  <si>
    <t>MILD ORCHID</t>
    <phoneticPr fontId="5"/>
  </si>
  <si>
    <t>MILD PEONY</t>
    <phoneticPr fontId="5"/>
  </si>
  <si>
    <r>
      <rPr>
        <sz val="12"/>
        <rFont val="MS PGothic"/>
        <family val="2"/>
      </rPr>
      <t>SHUN DA</t>
    </r>
  </si>
  <si>
    <r>
      <rPr>
        <sz val="12"/>
        <rFont val="MS PGothic"/>
        <family val="2"/>
      </rPr>
      <t>5/21</t>
    </r>
  </si>
  <si>
    <r>
      <rPr>
        <sz val="12"/>
        <rFont val="MS PGothic"/>
        <family val="2"/>
      </rPr>
      <t>MILD JASMINE</t>
    </r>
  </si>
  <si>
    <r>
      <rPr>
        <sz val="12"/>
        <rFont val="MS PGothic"/>
        <family val="2"/>
      </rPr>
      <t>GLORY GUANGZHOU</t>
    </r>
  </si>
  <si>
    <r>
      <rPr>
        <sz val="12"/>
        <rFont val="MS PGothic"/>
        <family val="2"/>
      </rPr>
      <t>2621W</t>
    </r>
  </si>
  <si>
    <r>
      <rPr>
        <sz val="12"/>
        <rFont val="MS PGothic"/>
        <family val="2"/>
      </rPr>
      <t>5/25</t>
    </r>
  </si>
  <si>
    <r>
      <rPr>
        <sz val="12"/>
        <rFont val="MS PGothic"/>
        <family val="2"/>
      </rPr>
      <t>5/26</t>
    </r>
  </si>
  <si>
    <r>
      <rPr>
        <sz val="12"/>
        <rFont val="MS PGothic"/>
        <family val="2"/>
      </rPr>
      <t>5/28</t>
    </r>
  </si>
  <si>
    <r>
      <rPr>
        <sz val="12"/>
        <rFont val="MS PGothic"/>
        <family val="2"/>
      </rPr>
      <t>MILD ROSE</t>
    </r>
  </si>
  <si>
    <r>
      <rPr>
        <sz val="12"/>
        <rFont val="MS PGothic"/>
        <family val="2"/>
      </rPr>
      <t>2622S</t>
    </r>
  </si>
  <si>
    <r>
      <rPr>
        <sz val="12"/>
        <rFont val="MS PGothic"/>
        <family val="2"/>
      </rPr>
      <t>5/19AM</t>
    </r>
  </si>
  <si>
    <r>
      <rPr>
        <sz val="12"/>
        <rFont val="MS PGothic"/>
        <family val="2"/>
      </rPr>
      <t>5/31</t>
    </r>
  </si>
  <si>
    <r>
      <rPr>
        <sz val="12"/>
        <rFont val="MS PGothic"/>
        <family val="2"/>
      </rPr>
      <t>2622W</t>
    </r>
  </si>
  <si>
    <r>
      <rPr>
        <sz val="12"/>
        <rFont val="MS PGothic"/>
        <family val="2"/>
      </rPr>
      <t>6/1</t>
    </r>
  </si>
  <si>
    <r>
      <rPr>
        <sz val="12"/>
        <rFont val="MS PGothic"/>
        <family val="2"/>
      </rPr>
      <t>6/2</t>
    </r>
  </si>
  <si>
    <r>
      <rPr>
        <sz val="12"/>
        <rFont val="MS PGothic"/>
        <family val="2"/>
      </rPr>
      <t>6/4</t>
    </r>
  </si>
  <si>
    <r>
      <rPr>
        <sz val="12"/>
        <rFont val="MS PGothic"/>
        <family val="2"/>
      </rPr>
      <t>MILD ORCHID</t>
    </r>
  </si>
  <si>
    <r>
      <rPr>
        <sz val="12"/>
        <rFont val="MS PGothic"/>
        <family val="2"/>
      </rPr>
      <t>2623S</t>
    </r>
  </si>
  <si>
    <r>
      <rPr>
        <sz val="12"/>
        <rFont val="MS PGothic"/>
        <family val="2"/>
      </rPr>
      <t>5/26AM</t>
    </r>
  </si>
  <si>
    <r>
      <rPr>
        <sz val="12"/>
        <rFont val="MS PGothic"/>
        <family val="2"/>
      </rPr>
      <t>6/7</t>
    </r>
  </si>
  <si>
    <r>
      <rPr>
        <sz val="12"/>
        <rFont val="MS PGothic"/>
        <family val="2"/>
      </rPr>
      <t>2623W</t>
    </r>
  </si>
  <si>
    <r>
      <rPr>
        <sz val="12"/>
        <rFont val="MS PGothic"/>
        <family val="2"/>
      </rPr>
      <t>6/8</t>
    </r>
  </si>
  <si>
    <r>
      <rPr>
        <sz val="12"/>
        <rFont val="MS PGothic"/>
        <family val="2"/>
      </rPr>
      <t>6/9</t>
    </r>
  </si>
  <si>
    <r>
      <rPr>
        <sz val="12"/>
        <rFont val="MS PGothic"/>
        <family val="2"/>
      </rPr>
      <t>6/11</t>
    </r>
  </si>
  <si>
    <r>
      <rPr>
        <sz val="12"/>
        <rFont val="MS PGothic"/>
        <family val="2"/>
      </rPr>
      <t>2624S</t>
    </r>
  </si>
  <si>
    <r>
      <rPr>
        <sz val="12"/>
        <rFont val="MS PGothic"/>
        <family val="2"/>
      </rPr>
      <t>6/2AM</t>
    </r>
  </si>
  <si>
    <r>
      <rPr>
        <sz val="12"/>
        <rFont val="MS PGothic"/>
        <family val="2"/>
      </rPr>
      <t>6/14</t>
    </r>
  </si>
  <si>
    <r>
      <rPr>
        <sz val="12"/>
        <rFont val="MS PGothic"/>
        <family val="2"/>
      </rPr>
      <t>2624W</t>
    </r>
  </si>
  <si>
    <r>
      <rPr>
        <sz val="12"/>
        <rFont val="MS PGothic"/>
        <family val="2"/>
      </rPr>
      <t>6/15</t>
    </r>
  </si>
  <si>
    <r>
      <rPr>
        <sz val="12"/>
        <rFont val="MS PGothic"/>
        <family val="2"/>
      </rPr>
      <t>6/16</t>
    </r>
  </si>
  <si>
    <r>
      <rPr>
        <sz val="12"/>
        <rFont val="MS PGothic"/>
        <family val="2"/>
      </rPr>
      <t>6/18</t>
    </r>
  </si>
  <si>
    <r>
      <rPr>
        <sz val="12"/>
        <rFont val="MS PGothic"/>
        <family val="2"/>
      </rPr>
      <t>2625S</t>
    </r>
  </si>
  <si>
    <r>
      <rPr>
        <sz val="12"/>
        <rFont val="MS PGothic"/>
        <family val="2"/>
      </rPr>
      <t>6/9AM</t>
    </r>
  </si>
  <si>
    <r>
      <rPr>
        <sz val="12"/>
        <rFont val="MS PGothic"/>
        <family val="2"/>
      </rPr>
      <t>6/21</t>
    </r>
  </si>
  <si>
    <t>2625S</t>
  </si>
  <si>
    <t>2626S</t>
  </si>
  <si>
    <t>MILD JASMINE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</si>
</sst>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\-dd"/>
  </numFmts>
  <fonts count="6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26"/>
      <color rgb="FFFF0000"/>
      <name val="Meiryo UI"/>
      <family val="3"/>
      <charset val="128"/>
    </font>
    <font>
      <sz val="12"/>
      <name val="MS PGothic"/>
      <family val="3"/>
      <charset val="128"/>
    </font>
    <font>
      <sz val="12"/>
      <name val="MS PGothic"/>
      <family val="2"/>
    </font>
    <font>
      <sz val="11"/>
      <color indexed="8"/>
      <name val="Yu Gothic"/>
      <family val="2"/>
    </font>
    <font>
      <sz val="16"/>
      <name val="MS PGothic"/>
      <family val="3"/>
      <charset val="128"/>
    </font>
    <font>
      <sz val="18"/>
      <name val="MS PGothic"/>
      <family val="3"/>
      <charset val="128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3">
    <xf numFmtId="0" fontId="0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/>
    <xf numFmtId="0" fontId="53" fillId="0" borderId="0"/>
    <xf numFmtId="0" fontId="1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0" borderId="0">
      <alignment vertical="center"/>
    </xf>
    <xf numFmtId="0" fontId="33" fillId="0" borderId="0">
      <alignment vertical="center"/>
    </xf>
    <xf numFmtId="0" fontId="52" fillId="0" borderId="0"/>
    <xf numFmtId="0" fontId="60" fillId="0" borderId="0"/>
    <xf numFmtId="0" fontId="60" fillId="0" borderId="0"/>
    <xf numFmtId="178" fontId="60" fillId="0" borderId="0"/>
  </cellStyleXfs>
  <cellXfs count="24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0" xfId="1" applyFont="1"/>
    <xf numFmtId="0" fontId="25" fillId="0" borderId="7" xfId="1" applyFont="1" applyBorder="1" applyAlignment="1"/>
    <xf numFmtId="0" fontId="25" fillId="0" borderId="0" xfId="1" applyFont="1" applyBorder="1" applyAlignment="1"/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1" applyFont="1" applyAlignment="1"/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177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quotePrefix="1" applyNumberFormat="1" applyFont="1" applyFill="1" applyAlignment="1">
      <alignment horizontal="center" vertical="center" wrapText="1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quotePrefix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protection locked="0"/>
    </xf>
    <xf numFmtId="0" fontId="18" fillId="0" borderId="10" xfId="1" applyFont="1" applyBorder="1" applyAlignment="1">
      <alignment vertical="center"/>
    </xf>
    <xf numFmtId="0" fontId="18" fillId="0" borderId="11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24" fillId="0" borderId="0" xfId="1" applyFont="1" applyFill="1" applyAlignment="1">
      <alignment horizontal="left" vertical="center"/>
    </xf>
    <xf numFmtId="0" fontId="29" fillId="0" borderId="7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3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0" fontId="31" fillId="0" borderId="7" xfId="1" applyFont="1" applyBorder="1" applyAlignment="1">
      <alignment horizontal="center" vertical="center"/>
    </xf>
    <xf numFmtId="0" fontId="35" fillId="0" borderId="7" xfId="1" applyFont="1" applyBorder="1"/>
    <xf numFmtId="0" fontId="35" fillId="0" borderId="7" xfId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22" fillId="0" borderId="6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2" fillId="0" borderId="28" xfId="1" quotePrefix="1" applyFont="1" applyFill="1" applyBorder="1" applyAlignment="1" applyProtection="1">
      <alignment horizontal="center"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7" fillId="0" borderId="28" xfId="1" applyNumberFormat="1" applyFont="1" applyFill="1" applyBorder="1" applyAlignment="1" applyProtection="1">
      <alignment horizontal="center" vertical="center"/>
      <protection locked="0"/>
    </xf>
    <xf numFmtId="0" fontId="22" fillId="0" borderId="37" xfId="1" quotePrefix="1" applyFont="1" applyFill="1" applyBorder="1" applyAlignment="1" applyProtection="1">
      <alignment horizontal="center" vertical="center"/>
      <protection locked="0"/>
    </xf>
    <xf numFmtId="49" fontId="22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3" borderId="37" xfId="1" applyNumberFormat="1" applyFont="1" applyFill="1" applyBorder="1" applyAlignment="1" applyProtection="1">
      <alignment horizontal="center" vertical="center"/>
      <protection locked="0"/>
    </xf>
    <xf numFmtId="49" fontId="22" fillId="3" borderId="37" xfId="1" applyNumberFormat="1" applyFont="1" applyFill="1" applyBorder="1" applyAlignment="1" applyProtection="1">
      <alignment horizontal="center" vertical="center"/>
      <protection locked="0"/>
    </xf>
    <xf numFmtId="177" fontId="22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38" xfId="1" applyNumberFormat="1" applyFont="1" applyFill="1" applyBorder="1" applyAlignment="1" applyProtection="1">
      <alignment horizontal="center" vertical="center"/>
      <protection locked="0"/>
    </xf>
    <xf numFmtId="0" fontId="21" fillId="0" borderId="27" xfId="1" applyFont="1" applyFill="1" applyBorder="1" applyAlignment="1" applyProtection="1">
      <alignment horizontal="left" vertical="center" indent="1"/>
      <protection locked="0"/>
    </xf>
    <xf numFmtId="177" fontId="27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0" borderId="2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40" fillId="0" borderId="3" xfId="1" applyFont="1" applyBorder="1" applyAlignment="1">
      <alignment horizontal="left" vertic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left" vertical="center"/>
    </xf>
    <xf numFmtId="0" fontId="40" fillId="0" borderId="0" xfId="1" applyFont="1" applyBorder="1" applyAlignment="1">
      <alignment vertical="center"/>
    </xf>
    <xf numFmtId="0" fontId="40" fillId="0" borderId="5" xfId="1" applyFont="1" applyBorder="1" applyAlignment="1">
      <alignment horizontal="left" vertical="center"/>
    </xf>
    <xf numFmtId="0" fontId="40" fillId="0" borderId="7" xfId="1" applyFont="1" applyBorder="1" applyAlignment="1"/>
    <xf numFmtId="0" fontId="40" fillId="0" borderId="7" xfId="1" applyFont="1" applyBorder="1" applyAlignment="1">
      <alignment horizontal="left" vertical="center"/>
    </xf>
    <xf numFmtId="0" fontId="40" fillId="0" borderId="7" xfId="1" applyFont="1" applyBorder="1" applyAlignment="1">
      <alignment vertical="center"/>
    </xf>
    <xf numFmtId="0" fontId="40" fillId="0" borderId="6" xfId="1" applyFont="1" applyBorder="1" applyAlignment="1">
      <alignment horizontal="right" vertical="center"/>
    </xf>
    <xf numFmtId="0" fontId="40" fillId="0" borderId="8" xfId="1" applyFont="1" applyBorder="1" applyAlignment="1">
      <alignment vertical="center"/>
    </xf>
    <xf numFmtId="0" fontId="41" fillId="0" borderId="8" xfId="1" applyFont="1" applyBorder="1"/>
    <xf numFmtId="0" fontId="40" fillId="0" borderId="8" xfId="1" applyFont="1" applyBorder="1"/>
    <xf numFmtId="0" fontId="41" fillId="0" borderId="7" xfId="1" applyFont="1" applyBorder="1"/>
    <xf numFmtId="0" fontId="41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2" fillId="0" borderId="36" xfId="1" quotePrefix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7" fillId="0" borderId="40" xfId="1" applyFont="1" applyBorder="1" applyAlignment="1">
      <alignment horizontal="left" vertical="center"/>
    </xf>
    <xf numFmtId="0" fontId="27" fillId="0" borderId="41" xfId="1" applyFont="1" applyBorder="1" applyAlignment="1">
      <alignment horizontal="center" vertical="center"/>
    </xf>
    <xf numFmtId="0" fontId="31" fillId="0" borderId="41" xfId="1" applyFont="1" applyBorder="1" applyAlignment="1">
      <alignment horizontal="center" vertical="center"/>
    </xf>
    <xf numFmtId="0" fontId="35" fillId="0" borderId="41" xfId="1" applyFont="1" applyBorder="1"/>
    <xf numFmtId="0" fontId="35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6" fillId="0" borderId="0" xfId="1" applyFont="1" applyFill="1" applyBorder="1" applyAlignment="1" applyProtection="1">
      <alignment horizontal="center" vertical="center" wrapText="1"/>
      <protection locked="0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Alignme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21" fillId="0" borderId="36" xfId="1" applyFont="1" applyFill="1" applyBorder="1" applyAlignment="1" applyProtection="1">
      <alignment horizontal="left" vertical="center" indent="1"/>
      <protection locked="0"/>
    </xf>
    <xf numFmtId="49" fontId="27" fillId="0" borderId="37" xfId="1" applyNumberFormat="1" applyFont="1" applyFill="1" applyBorder="1" applyAlignment="1" applyProtection="1">
      <alignment horizontal="center" vertical="center"/>
      <protection locked="0"/>
    </xf>
    <xf numFmtId="177" fontId="22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0" borderId="38" xfId="1" applyNumberFormat="1" applyFont="1" applyFill="1" applyBorder="1" applyAlignment="1" applyProtection="1">
      <alignment horizontal="center" vertical="center"/>
      <protection locked="0"/>
    </xf>
    <xf numFmtId="49" fontId="22" fillId="0" borderId="37" xfId="1" applyNumberFormat="1" applyFont="1" applyFill="1" applyBorder="1" applyAlignment="1" applyProtection="1">
      <alignment horizontal="center" vertical="center"/>
    </xf>
    <xf numFmtId="0" fontId="22" fillId="0" borderId="27" xfId="1" quotePrefix="1" applyFont="1" applyFill="1" applyBorder="1" applyAlignment="1" applyProtection="1">
      <alignment horizontal="left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  <protection locked="0"/>
    </xf>
    <xf numFmtId="177" fontId="22" fillId="3" borderId="28" xfId="1" applyNumberFormat="1" applyFont="1" applyFill="1" applyBorder="1" applyAlignment="1" applyProtection="1">
      <alignment horizontal="center" vertical="center"/>
      <protection locked="0"/>
    </xf>
    <xf numFmtId="49" fontId="22" fillId="3" borderId="28" xfId="1" applyNumberFormat="1" applyFont="1" applyFill="1" applyBorder="1" applyAlignment="1" applyProtection="1">
      <alignment horizontal="center" vertical="center"/>
      <protection locked="0"/>
    </xf>
    <xf numFmtId="49" fontId="22" fillId="0" borderId="28" xfId="1" applyNumberFormat="1" applyFont="1" applyFill="1" applyBorder="1" applyAlignment="1" applyProtection="1">
      <alignment horizontal="center" vertical="center"/>
    </xf>
    <xf numFmtId="49" fontId="22" fillId="0" borderId="29" xfId="1" applyNumberFormat="1" applyFont="1" applyFill="1" applyBorder="1" applyAlignment="1" applyProtection="1">
      <alignment horizontal="center" vertical="center"/>
      <protection locked="0"/>
    </xf>
    <xf numFmtId="177" fontId="27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43" fillId="0" borderId="0" xfId="0" applyFont="1" applyBorder="1">
      <alignment vertical="center"/>
    </xf>
    <xf numFmtId="0" fontId="10" fillId="0" borderId="0" xfId="2" applyFont="1" applyFill="1" applyBorder="1" applyAlignment="1">
      <alignment horizontal="center" vertical="center"/>
    </xf>
    <xf numFmtId="177" fontId="27" fillId="0" borderId="37" xfId="1" applyNumberFormat="1" applyFont="1" applyFill="1" applyBorder="1" applyAlignment="1" applyProtection="1">
      <alignment horizontal="center" vertical="center"/>
      <protection locked="0"/>
    </xf>
    <xf numFmtId="0" fontId="54" fillId="0" borderId="0" xfId="1" applyFont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6" borderId="0" xfId="1" applyFont="1" applyFill="1" applyBorder="1" applyAlignment="1" applyProtection="1">
      <alignment horizontal="left" vertical="center" indent="1"/>
      <protection locked="0"/>
    </xf>
    <xf numFmtId="0" fontId="22" fillId="6" borderId="0" xfId="1" quotePrefix="1" applyFont="1" applyFill="1" applyBorder="1" applyAlignment="1" applyProtection="1">
      <alignment horizontal="center" vertical="center"/>
      <protection locked="0"/>
    </xf>
    <xf numFmtId="177" fontId="27" fillId="6" borderId="0" xfId="1" applyNumberFormat="1" applyFont="1" applyFill="1" applyBorder="1" applyAlignment="1" applyProtection="1">
      <alignment horizontal="center" vertical="center"/>
      <protection locked="0"/>
    </xf>
    <xf numFmtId="49" fontId="27" fillId="6" borderId="0" xfId="1" applyNumberFormat="1" applyFont="1" applyFill="1" applyBorder="1" applyAlignment="1" applyProtection="1">
      <alignment horizontal="center" vertical="center"/>
      <protection locked="0"/>
    </xf>
    <xf numFmtId="177" fontId="22" fillId="6" borderId="0" xfId="1" applyNumberFormat="1" applyFont="1" applyFill="1" applyBorder="1" applyAlignment="1" applyProtection="1">
      <alignment horizontal="center" vertical="center"/>
      <protection locked="0"/>
    </xf>
    <xf numFmtId="177" fontId="22" fillId="6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1" applyFont="1" applyFill="1" applyBorder="1" applyAlignment="1">
      <alignment vertical="center"/>
    </xf>
    <xf numFmtId="0" fontId="11" fillId="6" borderId="0" xfId="1" applyFont="1" applyFill="1" applyAlignment="1">
      <alignment vertical="center"/>
    </xf>
    <xf numFmtId="0" fontId="10" fillId="6" borderId="0" xfId="2" applyFont="1" applyFill="1" applyBorder="1" applyAlignment="1">
      <alignment horizontal="center" vertical="center"/>
    </xf>
    <xf numFmtId="0" fontId="22" fillId="0" borderId="31" xfId="1" quotePrefix="1" applyFont="1" applyFill="1" applyBorder="1" applyAlignment="1" applyProtection="1">
      <alignment horizontal="center" vertical="center"/>
      <protection locked="0"/>
    </xf>
    <xf numFmtId="177" fontId="22" fillId="0" borderId="31" xfId="1" applyNumberFormat="1" applyFont="1" applyFill="1" applyBorder="1" applyAlignment="1" applyProtection="1">
      <alignment horizontal="center" vertical="center"/>
      <protection locked="0"/>
    </xf>
    <xf numFmtId="177" fontId="22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58" fillId="0" borderId="44" xfId="19" applyFont="1" applyFill="1" applyBorder="1" applyAlignment="1">
      <alignment vertical="top" wrapText="1"/>
    </xf>
    <xf numFmtId="0" fontId="11" fillId="0" borderId="0" xfId="1" applyFont="1" applyAlignment="1">
      <alignment vertical="center"/>
    </xf>
    <xf numFmtId="0" fontId="10" fillId="0" borderId="45" xfId="20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55" fillId="7" borderId="44" xfId="19" applyFont="1" applyFill="1" applyBorder="1" applyAlignment="1">
      <alignment horizontal="left" vertical="top" wrapText="1" indent="6"/>
    </xf>
    <xf numFmtId="0" fontId="59" fillId="0" borderId="44" xfId="19" applyFont="1" applyFill="1" applyBorder="1" applyAlignment="1">
      <alignment horizontal="left" vertical="top" wrapText="1" indent="5"/>
    </xf>
    <xf numFmtId="0" fontId="10" fillId="0" borderId="46" xfId="20" applyFont="1" applyBorder="1" applyAlignment="1">
      <alignment horizontal="left" vertical="center"/>
    </xf>
    <xf numFmtId="0" fontId="59" fillId="6" borderId="0" xfId="19" applyFont="1" applyFill="1" applyBorder="1" applyAlignment="1">
      <alignment horizontal="center" vertical="top" wrapText="1"/>
    </xf>
    <xf numFmtId="177" fontId="27" fillId="0" borderId="28" xfId="1" quotePrefix="1" applyNumberFormat="1" applyFont="1" applyFill="1" applyBorder="1" applyAlignment="1" applyProtection="1">
      <alignment horizontal="center" vertical="center"/>
      <protection locked="0"/>
    </xf>
    <xf numFmtId="0" fontId="55" fillId="0" borderId="43" xfId="19" applyFont="1" applyFill="1" applyBorder="1" applyAlignment="1">
      <alignment horizontal="left" vertical="top" wrapText="1" indent="3"/>
    </xf>
    <xf numFmtId="0" fontId="55" fillId="7" borderId="43" xfId="19" applyFont="1" applyFill="1" applyBorder="1" applyAlignment="1">
      <alignment horizontal="left" vertical="top" wrapText="1" indent="6"/>
    </xf>
    <xf numFmtId="0" fontId="55" fillId="7" borderId="43" xfId="19" applyFont="1" applyFill="1" applyBorder="1" applyAlignment="1">
      <alignment horizontal="center" vertical="top" wrapText="1"/>
    </xf>
    <xf numFmtId="0" fontId="52" fillId="7" borderId="43" xfId="19" applyFill="1" applyBorder="1" applyAlignment="1">
      <alignment horizontal="left" wrapText="1"/>
    </xf>
    <xf numFmtId="0" fontId="55" fillId="0" borderId="43" xfId="19" applyFont="1" applyFill="1" applyBorder="1" applyAlignment="1">
      <alignment horizontal="center" vertical="top" wrapText="1"/>
    </xf>
    <xf numFmtId="0" fontId="52" fillId="0" borderId="43" xfId="19" applyFill="1" applyBorder="1" applyAlignment="1">
      <alignment horizontal="left" wrapText="1"/>
    </xf>
    <xf numFmtId="0" fontId="55" fillId="7" borderId="43" xfId="19" applyFont="1" applyFill="1" applyBorder="1" applyAlignment="1">
      <alignment horizontal="left" vertical="top" wrapText="1" indent="5"/>
    </xf>
    <xf numFmtId="0" fontId="55" fillId="0" borderId="43" xfId="19" applyFont="1" applyFill="1" applyBorder="1" applyAlignment="1">
      <alignment horizontal="left" vertical="top" wrapText="1" indent="3"/>
    </xf>
    <xf numFmtId="0" fontId="18" fillId="3" borderId="28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33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17" fillId="3" borderId="32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wrapText="1"/>
    </xf>
    <xf numFmtId="0" fontId="39" fillId="0" borderId="16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3" borderId="34" xfId="1" applyNumberFormat="1" applyFont="1" applyFill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0" fontId="21" fillId="3" borderId="35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19" fillId="3" borderId="29" xfId="1" applyFont="1" applyFill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9" fillId="0" borderId="2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shrinkToFit="1"/>
    </xf>
    <xf numFmtId="0" fontId="40" fillId="0" borderId="16" xfId="1" applyFont="1" applyBorder="1" applyAlignment="1">
      <alignment horizontal="center" vertical="center" shrinkToFit="1"/>
    </xf>
    <xf numFmtId="0" fontId="40" fillId="0" borderId="0" xfId="1" applyFont="1" applyBorder="1" applyAlignment="1">
      <alignment horizontal="center" vertical="center" shrinkToFit="1"/>
    </xf>
    <xf numFmtId="0" fontId="40" fillId="0" borderId="4" xfId="1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6" fillId="4" borderId="18" xfId="1" applyFont="1" applyFill="1" applyBorder="1" applyAlignment="1" applyProtection="1">
      <alignment horizontal="center" vertical="center" wrapText="1"/>
      <protection locked="0"/>
    </xf>
    <xf numFmtId="0" fontId="36" fillId="4" borderId="19" xfId="1" applyFont="1" applyFill="1" applyBorder="1" applyAlignment="1" applyProtection="1">
      <alignment horizontal="center" vertical="center" wrapText="1"/>
      <protection locked="0"/>
    </xf>
    <xf numFmtId="0" fontId="36" fillId="4" borderId="20" xfId="1" applyFont="1" applyFill="1" applyBorder="1" applyAlignment="1" applyProtection="1">
      <alignment horizontal="center" vertical="center" wrapText="1"/>
      <protection locked="0"/>
    </xf>
    <xf numFmtId="0" fontId="36" fillId="4" borderId="21" xfId="1" applyFont="1" applyFill="1" applyBorder="1" applyAlignment="1" applyProtection="1">
      <alignment horizontal="center" vertical="center" wrapText="1"/>
      <protection locked="0"/>
    </xf>
    <xf numFmtId="0" fontId="36" fillId="4" borderId="0" xfId="1" applyFont="1" applyFill="1" applyBorder="1" applyAlignment="1" applyProtection="1">
      <alignment horizontal="center" vertical="center" wrapText="1"/>
      <protection locked="0"/>
    </xf>
    <xf numFmtId="0" fontId="36" fillId="4" borderId="22" xfId="1" applyFont="1" applyFill="1" applyBorder="1" applyAlignment="1" applyProtection="1">
      <alignment horizontal="center" vertical="center" wrapText="1"/>
      <protection locked="0"/>
    </xf>
    <xf numFmtId="0" fontId="36" fillId="4" borderId="23" xfId="1" applyFont="1" applyFill="1" applyBorder="1" applyAlignment="1" applyProtection="1">
      <alignment horizontal="center" vertical="center" wrapText="1"/>
      <protection locked="0"/>
    </xf>
    <xf numFmtId="0" fontId="36" fillId="4" borderId="24" xfId="1" applyFont="1" applyFill="1" applyBorder="1" applyAlignment="1" applyProtection="1">
      <alignment horizontal="center" vertical="center" wrapText="1"/>
      <protection locked="0"/>
    </xf>
    <xf numFmtId="0" fontId="36" fillId="4" borderId="25" xfId="1" applyFont="1" applyFill="1" applyBorder="1" applyAlignment="1" applyProtection="1">
      <alignment horizontal="center" vertical="center" wrapText="1"/>
      <protection locked="0"/>
    </xf>
    <xf numFmtId="0" fontId="27" fillId="0" borderId="39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 wrapText="1"/>
    </xf>
    <xf numFmtId="0" fontId="31" fillId="0" borderId="41" xfId="1" applyFont="1" applyBorder="1" applyAlignment="1">
      <alignment horizontal="center" vertical="center" wrapText="1"/>
    </xf>
    <xf numFmtId="0" fontId="31" fillId="0" borderId="42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21" fillId="0" borderId="30" xfId="1" applyFont="1" applyFill="1" applyBorder="1" applyAlignment="1" applyProtection="1">
      <alignment horizontal="left" vertical="center" indent="1"/>
      <protection locked="0"/>
    </xf>
    <xf numFmtId="177" fontId="27" fillId="0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2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2" xfId="1" applyNumberFormat="1" applyFont="1" applyFill="1" applyBorder="1" applyAlignment="1" applyProtection="1">
      <alignment horizontal="center" vertical="center"/>
      <protection locked="0"/>
    </xf>
  </cellXfs>
  <cellStyles count="23">
    <cellStyle name="date_style" xfId="22" xr:uid="{95424869-C848-4400-8546-E9664687158F}"/>
    <cellStyle name="Normal 25 2 2" xfId="16" xr:uid="{D518D907-E5D7-430F-A1BD-0217554FCEDB}"/>
    <cellStyle name="Normal 25 2 2 2" xfId="17" xr:uid="{900F2786-3765-4967-BB38-59D2AA24D96A}"/>
    <cellStyle name="Normal_7_7" xfId="15" xr:uid="{789BB886-1367-43FA-8B36-7E7C74E9F52D}"/>
    <cellStyle name="標準" xfId="0" builtinId="0"/>
    <cellStyle name="標準 15" xfId="18" xr:uid="{39A968A9-E628-4159-83EC-4A3FF27199D8}"/>
    <cellStyle name="標準 2" xfId="1" xr:uid="{00000000-0005-0000-0000-000002000000}"/>
    <cellStyle name="標準 2 3" xfId="20" xr:uid="{C249D905-A6B6-42DC-A264-1B133B716502}"/>
    <cellStyle name="標準 29" xfId="21" xr:uid="{1957579D-B0C4-4C3D-9A85-A13804AD807B}"/>
    <cellStyle name="標準 3" xfId="8" xr:uid="{00000000-0005-0000-0000-000003000000}"/>
    <cellStyle name="標準 3 2" xfId="19" xr:uid="{6EBBFFB6-0F22-4BC0-BF5B-80BFF53C9DD0}"/>
    <cellStyle name="標準 4" xfId="11" xr:uid="{ACE5E6AA-29C3-4A13-BD6D-01321A1CF95E}"/>
    <cellStyle name="標準 5" xfId="12" xr:uid="{2B80613E-E4F2-40E7-ADC0-468FE29ADDD6}"/>
    <cellStyle name="標準 6" xfId="13" xr:uid="{85B7C944-EBFD-4547-A575-A6CCEBE5D552}"/>
    <cellStyle name="標準 9 2 2 2 2 2 2" xfId="14" xr:uid="{AA2D0E3F-C9CC-48A5-91A9-3881DEB2DD11}"/>
    <cellStyle name="標準 9 2 2 2 2 2 2 2 2 2 2" xfId="9" xr:uid="{00000000-0005-0000-0000-000004000000}"/>
    <cellStyle name="標準 9 2 2 2 2 2 2 2 2 2 2 2" xfId="10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404813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280988</xdr:colOff>
      <xdr:row>14</xdr:row>
      <xdr:rowOff>595312</xdr:rowOff>
    </xdr:from>
    <xdr:to>
      <xdr:col>20</xdr:col>
      <xdr:colOff>7500937</xdr:colOff>
      <xdr:row>30</xdr:row>
      <xdr:rowOff>266699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808238" y="9263062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17</xdr:col>
      <xdr:colOff>404816</xdr:colOff>
      <xdr:row>5</xdr:row>
      <xdr:rowOff>70012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59941" y="3737137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36</xdr:row>
      <xdr:rowOff>17319</xdr:rowOff>
    </xdr:from>
    <xdr:to>
      <xdr:col>3</xdr:col>
      <xdr:colOff>214313</xdr:colOff>
      <xdr:row>37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34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17</xdr:col>
      <xdr:colOff>152398</xdr:colOff>
      <xdr:row>40</xdr:row>
      <xdr:rowOff>333377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107523" y="22907627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44849</xdr:rowOff>
    </xdr:from>
    <xdr:to>
      <xdr:col>20</xdr:col>
      <xdr:colOff>6591302</xdr:colOff>
      <xdr:row>42</xdr:row>
      <xdr:rowOff>114301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638175</xdr:colOff>
      <xdr:row>44</xdr:row>
      <xdr:rowOff>595313</xdr:rowOff>
    </xdr:from>
    <xdr:to>
      <xdr:col>20</xdr:col>
      <xdr:colOff>7585168</xdr:colOff>
      <xdr:row>59</xdr:row>
      <xdr:rowOff>29581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5425" y="2588418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16</xdr:row>
      <xdr:rowOff>14286</xdr:rowOff>
    </xdr:from>
    <xdr:to>
      <xdr:col>14</xdr:col>
      <xdr:colOff>1309686</xdr:colOff>
      <xdr:row>18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20</xdr:row>
      <xdr:rowOff>476255</xdr:rowOff>
    </xdr:from>
    <xdr:to>
      <xdr:col>11</xdr:col>
      <xdr:colOff>214309</xdr:colOff>
      <xdr:row>25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347662</xdr:colOff>
      <xdr:row>9</xdr:row>
      <xdr:rowOff>657226</xdr:rowOff>
    </xdr:from>
    <xdr:to>
      <xdr:col>20</xdr:col>
      <xdr:colOff>666750</xdr:colOff>
      <xdr:row>13</xdr:row>
      <xdr:rowOff>166688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445412" y="5872164"/>
          <a:ext cx="7748588" cy="2271712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619126</xdr:colOff>
      <xdr:row>44</xdr:row>
      <xdr:rowOff>214317</xdr:rowOff>
    </xdr:from>
    <xdr:to>
      <xdr:col>20</xdr:col>
      <xdr:colOff>190502</xdr:colOff>
      <xdr:row>49</xdr:row>
      <xdr:rowOff>190499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16876" y="25884192"/>
          <a:ext cx="7000876" cy="3190870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L73"/>
  <sheetViews>
    <sheetView tabSelected="1" view="pageBreakPreview" zoomScale="40" zoomScaleNormal="40" zoomScaleSheetLayoutView="40" zoomScalePageLayoutView="25" workbookViewId="0">
      <selection activeCell="W25" sqref="W1:AL1048576"/>
    </sheetView>
  </sheetViews>
  <sheetFormatPr defaultColWidth="9" defaultRowHeight="15.7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hidden="1" customWidth="1"/>
    <col min="24" max="24" width="26.875" style="13" hidden="1" customWidth="1"/>
    <col min="25" max="25" width="8.125" style="13" hidden="1" customWidth="1"/>
    <col min="26" max="26" width="15.875" style="13" hidden="1" customWidth="1"/>
    <col min="27" max="38" width="9" style="13" hidden="1" customWidth="1"/>
    <col min="39" max="16384" width="9" style="13"/>
  </cols>
  <sheetData>
    <row r="1" spans="1:24" s="4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06" t="s">
        <v>16</v>
      </c>
      <c r="P1" s="206"/>
      <c r="Q1" s="206"/>
      <c r="R1" s="206"/>
      <c r="S1" s="206"/>
      <c r="T1" s="206"/>
      <c r="U1" s="30" t="s">
        <v>19</v>
      </c>
      <c r="V1" s="3"/>
      <c r="W1" s="3"/>
      <c r="X1" s="3"/>
    </row>
    <row r="2" spans="1:24" s="4" customFormat="1" ht="30" customHeight="1">
      <c r="V2" s="5"/>
    </row>
    <row r="3" spans="1:24" s="7" customFormat="1" ht="68.25" customHeight="1">
      <c r="A3" s="207"/>
      <c r="B3" s="207"/>
      <c r="C3" s="207"/>
      <c r="D3" s="16"/>
      <c r="E3" s="209" t="s">
        <v>44</v>
      </c>
      <c r="F3" s="209"/>
      <c r="I3" s="6"/>
      <c r="J3" s="6"/>
      <c r="K3" s="6"/>
      <c r="L3" s="6"/>
      <c r="O3" s="38" t="s">
        <v>21</v>
      </c>
      <c r="Q3" s="8"/>
      <c r="R3" s="9" t="s">
        <v>1</v>
      </c>
      <c r="S3" s="208">
        <v>46163</v>
      </c>
      <c r="T3" s="208"/>
      <c r="U3" s="18"/>
    </row>
    <row r="4" spans="1:24" s="7" customFormat="1" ht="67.5" customHeight="1">
      <c r="A4" s="10" t="s">
        <v>2</v>
      </c>
      <c r="B4" s="16"/>
      <c r="E4" s="6"/>
      <c r="F4" s="6"/>
      <c r="M4" s="8"/>
      <c r="N4" s="9"/>
      <c r="O4" s="208"/>
      <c r="P4" s="208"/>
    </row>
    <row r="5" spans="1:24" s="11" customFormat="1" ht="38.25" customHeight="1">
      <c r="A5" s="171" t="s">
        <v>3</v>
      </c>
      <c r="B5" s="174" t="s">
        <v>4</v>
      </c>
      <c r="C5" s="174" t="s">
        <v>5</v>
      </c>
      <c r="D5" s="174"/>
      <c r="E5" s="174"/>
      <c r="F5" s="174"/>
      <c r="G5" s="174" t="s">
        <v>6</v>
      </c>
      <c r="H5" s="174"/>
      <c r="I5" s="174"/>
      <c r="J5" s="174"/>
      <c r="K5" s="174" t="s">
        <v>7</v>
      </c>
      <c r="L5" s="174"/>
      <c r="M5" s="174"/>
      <c r="N5" s="174"/>
      <c r="O5" s="177" t="s">
        <v>6</v>
      </c>
      <c r="P5" s="178"/>
      <c r="S5" s="205"/>
      <c r="T5" s="205"/>
      <c r="U5" s="17"/>
      <c r="V5" s="205"/>
      <c r="W5" s="205"/>
    </row>
    <row r="6" spans="1:24" s="11" customFormat="1" ht="38.25" customHeight="1">
      <c r="A6" s="172"/>
      <c r="B6" s="175"/>
      <c r="C6" s="170" t="s">
        <v>8</v>
      </c>
      <c r="D6" s="170"/>
      <c r="E6" s="170" t="s">
        <v>9</v>
      </c>
      <c r="F6" s="170"/>
      <c r="G6" s="170" t="s">
        <v>8</v>
      </c>
      <c r="H6" s="170"/>
      <c r="I6" s="170" t="s">
        <v>9</v>
      </c>
      <c r="J6" s="170"/>
      <c r="K6" s="170" t="s">
        <v>8</v>
      </c>
      <c r="L6" s="170"/>
      <c r="M6" s="170" t="s">
        <v>9</v>
      </c>
      <c r="N6" s="170"/>
      <c r="O6" s="195" t="s">
        <v>10</v>
      </c>
      <c r="P6" s="196"/>
      <c r="S6" s="187"/>
      <c r="T6" s="187"/>
      <c r="U6" s="17"/>
      <c r="V6" s="205"/>
      <c r="W6" s="205"/>
    </row>
    <row r="7" spans="1:24" s="11" customFormat="1" ht="38.25" customHeight="1">
      <c r="A7" s="172"/>
      <c r="B7" s="175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95"/>
      <c r="P7" s="196"/>
      <c r="S7" s="205"/>
      <c r="T7" s="205"/>
      <c r="U7" s="17"/>
      <c r="V7" s="205"/>
      <c r="W7" s="205"/>
    </row>
    <row r="8" spans="1:24" s="11" customFormat="1" ht="23.25" customHeight="1">
      <c r="A8" s="172"/>
      <c r="B8" s="175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95"/>
      <c r="P8" s="196"/>
      <c r="S8" s="17"/>
      <c r="T8" s="17"/>
      <c r="U8" s="17"/>
      <c r="V8" s="17"/>
      <c r="W8" s="17"/>
    </row>
    <row r="9" spans="1:24" s="11" customFormat="1" ht="38.25" customHeight="1">
      <c r="A9" s="173"/>
      <c r="B9" s="176"/>
      <c r="C9" s="49"/>
      <c r="D9" s="49"/>
      <c r="E9" s="49"/>
      <c r="F9" s="49"/>
      <c r="G9" s="49"/>
      <c r="H9" s="49"/>
      <c r="I9" s="191"/>
      <c r="J9" s="191"/>
      <c r="K9" s="49"/>
      <c r="L9" s="49"/>
      <c r="M9" s="192" t="s">
        <v>11</v>
      </c>
      <c r="N9" s="192"/>
      <c r="O9" s="193" t="s">
        <v>18</v>
      </c>
      <c r="P9" s="194"/>
      <c r="S9" s="205"/>
      <c r="T9" s="205"/>
      <c r="U9" s="17"/>
      <c r="V9" s="205"/>
      <c r="W9" s="205"/>
    </row>
    <row r="10" spans="1:24" s="11" customFormat="1" ht="54.95" customHeight="1">
      <c r="A10" s="234" t="s">
        <v>61</v>
      </c>
      <c r="B10" s="150" t="s">
        <v>60</v>
      </c>
      <c r="C10" s="235">
        <f>E10-1</f>
        <v>46168</v>
      </c>
      <c r="D10" s="236" t="str">
        <f>TEXT(C10,"aaa")</f>
        <v>火</v>
      </c>
      <c r="E10" s="151">
        <f>I10-1</f>
        <v>46169</v>
      </c>
      <c r="F10" s="236" t="str">
        <f>TEXT(E10,"aaa")</f>
        <v>水</v>
      </c>
      <c r="G10" s="237"/>
      <c r="H10" s="238"/>
      <c r="I10" s="151">
        <f>M10-1</f>
        <v>46170</v>
      </c>
      <c r="J10" s="236" t="str">
        <f>TEXT(I10,"aaa")</f>
        <v>木</v>
      </c>
      <c r="K10" s="237"/>
      <c r="L10" s="238"/>
      <c r="M10" s="151">
        <v>46171</v>
      </c>
      <c r="N10" s="236" t="str">
        <f>TEXT(M10,"aaa")</f>
        <v>金</v>
      </c>
      <c r="O10" s="152">
        <f>M10+2</f>
        <v>46173</v>
      </c>
      <c r="P10" s="239" t="str">
        <f>TEXT(O10,"aaa")</f>
        <v>日</v>
      </c>
      <c r="S10" s="44"/>
      <c r="T10" s="44"/>
      <c r="U10" s="44"/>
      <c r="V10" s="44"/>
      <c r="W10" s="140"/>
    </row>
    <row r="11" spans="1:24" s="11" customFormat="1" ht="54.95" customHeight="1">
      <c r="A11" s="72" t="s">
        <v>68</v>
      </c>
      <c r="B11" s="61" t="s">
        <v>66</v>
      </c>
      <c r="C11" s="73">
        <f>E11-1</f>
        <v>46175</v>
      </c>
      <c r="D11" s="64" t="str">
        <f>TEXT(C11,"aaa")</f>
        <v>火</v>
      </c>
      <c r="E11" s="62">
        <f>I11-1</f>
        <v>46176</v>
      </c>
      <c r="F11" s="64" t="str">
        <f>TEXT(E11,"aaa")</f>
        <v>水</v>
      </c>
      <c r="G11" s="74"/>
      <c r="H11" s="75"/>
      <c r="I11" s="62">
        <f>M11-1</f>
        <v>46177</v>
      </c>
      <c r="J11" s="64" t="str">
        <f>TEXT(I11,"aaa")</f>
        <v>木</v>
      </c>
      <c r="K11" s="74"/>
      <c r="L11" s="75"/>
      <c r="M11" s="62">
        <v>46178</v>
      </c>
      <c r="N11" s="64" t="str">
        <f>TEXT(M11,"aaa")</f>
        <v>金</v>
      </c>
      <c r="O11" s="63">
        <f>M11+2</f>
        <v>46180</v>
      </c>
      <c r="P11" s="76" t="str">
        <f>TEXT(O11,"aaa")</f>
        <v>日</v>
      </c>
      <c r="S11" s="106"/>
      <c r="T11" s="106"/>
      <c r="U11" s="106"/>
      <c r="V11" s="106"/>
      <c r="W11" s="140"/>
    </row>
    <row r="12" spans="1:24" s="11" customFormat="1" ht="54.95" customHeight="1">
      <c r="A12" s="72" t="s">
        <v>69</v>
      </c>
      <c r="B12" s="61" t="s">
        <v>67</v>
      </c>
      <c r="C12" s="73">
        <f t="shared" ref="C12" si="0">E12-1</f>
        <v>46182</v>
      </c>
      <c r="D12" s="64" t="str">
        <f t="shared" ref="D12" si="1">TEXT(C12,"aaa")</f>
        <v>火</v>
      </c>
      <c r="E12" s="62">
        <f t="shared" ref="E12" si="2">I12-1</f>
        <v>46183</v>
      </c>
      <c r="F12" s="64" t="str">
        <f t="shared" ref="F12" si="3">TEXT(E12,"aaa")</f>
        <v>水</v>
      </c>
      <c r="G12" s="74"/>
      <c r="H12" s="75"/>
      <c r="I12" s="62">
        <f t="shared" ref="I12" si="4">M12-1</f>
        <v>46184</v>
      </c>
      <c r="J12" s="64" t="str">
        <f t="shared" ref="J12" si="5">TEXT(I12,"aaa")</f>
        <v>木</v>
      </c>
      <c r="K12" s="74"/>
      <c r="L12" s="75"/>
      <c r="M12" s="62">
        <v>46185</v>
      </c>
      <c r="N12" s="64" t="str">
        <f t="shared" ref="N12" si="6">TEXT(M12,"aaa")</f>
        <v>金</v>
      </c>
      <c r="O12" s="63">
        <f t="shared" ref="O12" si="7">M12+2</f>
        <v>46187</v>
      </c>
      <c r="P12" s="76" t="str">
        <f t="shared" ref="P12" si="8">TEXT(O12,"aaa")</f>
        <v>日</v>
      </c>
      <c r="S12" s="106"/>
      <c r="T12" s="106"/>
      <c r="U12" s="106"/>
      <c r="V12" s="106"/>
      <c r="W12" s="140"/>
    </row>
    <row r="13" spans="1:24" s="11" customFormat="1" ht="54.95" customHeight="1">
      <c r="A13" s="72" t="s">
        <v>106</v>
      </c>
      <c r="B13" s="61" t="s">
        <v>104</v>
      </c>
      <c r="C13" s="73">
        <f>E13-1</f>
        <v>46189</v>
      </c>
      <c r="D13" s="64" t="str">
        <f>TEXT(C13,"aaa")</f>
        <v>火</v>
      </c>
      <c r="E13" s="62">
        <f>I13-1</f>
        <v>46190</v>
      </c>
      <c r="F13" s="64" t="str">
        <f>TEXT(E13,"aaa")</f>
        <v>水</v>
      </c>
      <c r="G13" s="74"/>
      <c r="H13" s="75"/>
      <c r="I13" s="62">
        <f>M13-1</f>
        <v>46191</v>
      </c>
      <c r="J13" s="64" t="str">
        <f>TEXT(I13,"aaa")</f>
        <v>木</v>
      </c>
      <c r="K13" s="74"/>
      <c r="L13" s="75"/>
      <c r="M13" s="62">
        <v>46192</v>
      </c>
      <c r="N13" s="64" t="str">
        <f>TEXT(M13,"aaa")</f>
        <v>金</v>
      </c>
      <c r="O13" s="63">
        <f>M13+2</f>
        <v>46194</v>
      </c>
      <c r="P13" s="76" t="str">
        <f>TEXT(O13,"aaa")</f>
        <v>日</v>
      </c>
      <c r="S13" s="106"/>
      <c r="T13" s="106"/>
      <c r="U13" s="106"/>
      <c r="V13" s="106"/>
      <c r="W13" s="140"/>
    </row>
    <row r="14" spans="1:24" s="11" customFormat="1" ht="54.95" customHeight="1">
      <c r="A14" s="120" t="s">
        <v>61</v>
      </c>
      <c r="B14" s="65" t="s">
        <v>105</v>
      </c>
      <c r="C14" s="137">
        <f>E14-1</f>
        <v>46196</v>
      </c>
      <c r="D14" s="121" t="str">
        <f>TEXT(C14,"aaa")</f>
        <v>火</v>
      </c>
      <c r="E14" s="67">
        <f>I14-1</f>
        <v>46197</v>
      </c>
      <c r="F14" s="121" t="str">
        <f>TEXT(E14,"aaa")</f>
        <v>水</v>
      </c>
      <c r="G14" s="122"/>
      <c r="H14" s="123"/>
      <c r="I14" s="67">
        <f>M14-1</f>
        <v>46198</v>
      </c>
      <c r="J14" s="121" t="str">
        <f>TEXT(I14,"aaa")</f>
        <v>木</v>
      </c>
      <c r="K14" s="122"/>
      <c r="L14" s="123"/>
      <c r="M14" s="67">
        <v>46199</v>
      </c>
      <c r="N14" s="121" t="str">
        <f>TEXT(M14,"aaa")</f>
        <v>金</v>
      </c>
      <c r="O14" s="70">
        <f>M14+2</f>
        <v>46201</v>
      </c>
      <c r="P14" s="124" t="str">
        <f>TEXT(O14,"aaa")</f>
        <v>日</v>
      </c>
      <c r="Q14" s="12"/>
      <c r="S14" s="48"/>
      <c r="T14" s="48"/>
      <c r="U14" s="48"/>
      <c r="V14" s="48"/>
      <c r="W14" s="140"/>
    </row>
    <row r="15" spans="1:24" s="11" customFormat="1" ht="54.95" customHeight="1">
      <c r="Q15" s="12"/>
      <c r="S15" s="136"/>
      <c r="T15" s="136"/>
      <c r="U15" s="136"/>
      <c r="V15" s="136"/>
      <c r="W15" s="139"/>
    </row>
    <row r="16" spans="1:24" s="148" customFormat="1" ht="54.95" customHeight="1">
      <c r="A16" s="141"/>
      <c r="B16" s="142"/>
      <c r="C16" s="143"/>
      <c r="D16" s="144"/>
      <c r="E16" s="145"/>
      <c r="F16" s="144"/>
      <c r="G16" s="145"/>
      <c r="H16" s="144"/>
      <c r="I16" s="145"/>
      <c r="J16" s="144"/>
      <c r="K16" s="145"/>
      <c r="L16" s="144"/>
      <c r="M16" s="145"/>
      <c r="N16" s="144"/>
      <c r="O16" s="146"/>
      <c r="P16" s="144"/>
      <c r="Q16" s="147"/>
      <c r="S16" s="149"/>
      <c r="T16" s="149"/>
      <c r="U16" s="149"/>
      <c r="V16" s="149"/>
      <c r="W16" s="149"/>
    </row>
    <row r="17" spans="1:23" s="11" customFormat="1" ht="54.95" customHeight="1">
      <c r="Q17" s="12"/>
      <c r="S17" s="48"/>
      <c r="T17" s="48"/>
      <c r="U17" s="48"/>
      <c r="V17" s="48"/>
      <c r="W17" s="140"/>
    </row>
    <row r="18" spans="1:23" s="11" customFormat="1" ht="54.95" customHeight="1">
      <c r="A18" s="51"/>
      <c r="B18" s="33"/>
      <c r="C18" s="32"/>
      <c r="D18" s="31"/>
      <c r="E18" s="24"/>
      <c r="F18" s="31"/>
      <c r="G18" s="24"/>
      <c r="H18" s="23"/>
      <c r="I18" s="24"/>
      <c r="J18" s="31"/>
      <c r="K18" s="24"/>
      <c r="L18" s="23"/>
      <c r="M18" s="24"/>
      <c r="N18" s="31"/>
      <c r="O18" s="25"/>
      <c r="P18" s="31"/>
      <c r="S18" s="47"/>
      <c r="T18" s="47"/>
      <c r="U18" s="47"/>
      <c r="V18" s="47"/>
      <c r="W18" s="140"/>
    </row>
    <row r="19" spans="1:23" s="11" customFormat="1" ht="45" customHeight="1" thickBot="1">
      <c r="A19" s="45" t="s">
        <v>25</v>
      </c>
      <c r="S19" s="17"/>
      <c r="T19" s="17"/>
      <c r="U19" s="17"/>
      <c r="V19" s="17"/>
      <c r="W19" s="140"/>
    </row>
    <row r="20" spans="1:23" s="11" customFormat="1" ht="23.25" customHeight="1">
      <c r="A20" s="210" t="s">
        <v>26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2"/>
      <c r="S20" s="17"/>
      <c r="T20" s="17"/>
      <c r="U20" s="17"/>
      <c r="V20" s="17"/>
      <c r="W20" s="140"/>
    </row>
    <row r="21" spans="1:23" s="11" customFormat="1" ht="58.5" customHeight="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5"/>
      <c r="S21" s="17"/>
      <c r="T21" s="17"/>
      <c r="U21" s="17"/>
      <c r="V21" s="17"/>
      <c r="W21" s="17"/>
    </row>
    <row r="22" spans="1:23" s="11" customFormat="1" ht="34.5" customHeight="1" thickBot="1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8"/>
      <c r="Q22" s="12"/>
      <c r="R22" s="12"/>
      <c r="S22" s="17"/>
      <c r="T22" s="17"/>
      <c r="U22" s="17"/>
      <c r="V22" s="17"/>
      <c r="W22" s="17"/>
    </row>
    <row r="23" spans="1:23" s="11" customFormat="1" ht="34.5" customHeight="1">
      <c r="A23" s="34" t="s">
        <v>23</v>
      </c>
      <c r="B23" s="34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2"/>
      <c r="R23" s="12"/>
      <c r="S23" s="105"/>
      <c r="T23" s="105"/>
      <c r="U23" s="105"/>
      <c r="V23" s="105"/>
      <c r="W23" s="105"/>
    </row>
    <row r="24" spans="1:23" s="11" customFormat="1" ht="28.5">
      <c r="A24" s="108" t="s">
        <v>53</v>
      </c>
      <c r="B24" s="135"/>
      <c r="C24" s="109"/>
      <c r="D24" s="109"/>
      <c r="E24" s="109"/>
      <c r="F24"/>
      <c r="G24"/>
      <c r="H24" s="22"/>
      <c r="I24" s="22"/>
      <c r="J24" s="22"/>
      <c r="K24" s="22"/>
      <c r="L24" s="22"/>
      <c r="M24" s="110"/>
      <c r="N24" s="22"/>
      <c r="O24" s="105"/>
      <c r="P24" s="105"/>
      <c r="Q24" s="105"/>
    </row>
    <row r="25" spans="1:23" s="11" customFormat="1" ht="28.5">
      <c r="A25" s="111" t="s">
        <v>54</v>
      </c>
      <c r="B25" s="112"/>
      <c r="C25"/>
      <c r="D25"/>
      <c r="E25" s="109"/>
      <c r="F25"/>
      <c r="G25"/>
      <c r="H25" s="22"/>
      <c r="I25" s="22"/>
      <c r="J25" s="22"/>
      <c r="K25" s="22"/>
      <c r="L25" s="22"/>
      <c r="M25" s="110"/>
      <c r="N25" s="22"/>
      <c r="O25" s="105"/>
      <c r="P25" s="105"/>
      <c r="Q25" s="105"/>
    </row>
    <row r="26" spans="1:23" s="11" customFormat="1" ht="28.5">
      <c r="A26" s="111" t="s">
        <v>55</v>
      </c>
      <c r="B26" s="112"/>
      <c r="C26" s="112"/>
      <c r="D26" s="112"/>
      <c r="E26" s="112"/>
      <c r="F26"/>
      <c r="G26"/>
      <c r="H26"/>
      <c r="I26" s="22"/>
      <c r="J26" s="22"/>
      <c r="K26" s="22"/>
      <c r="L26" s="22"/>
      <c r="M26" s="110"/>
      <c r="N26" s="22"/>
      <c r="O26" s="105"/>
      <c r="P26" s="105"/>
      <c r="Q26" s="105"/>
    </row>
    <row r="27" spans="1:23" s="4" customFormat="1" ht="38.25" customHeight="1" thickBot="1">
      <c r="A27" s="43" t="s">
        <v>12</v>
      </c>
      <c r="B27" s="188" t="s">
        <v>13</v>
      </c>
      <c r="C27" s="189"/>
      <c r="D27" s="189"/>
      <c r="E27" s="189"/>
      <c r="F27" s="190"/>
      <c r="G27" s="35" t="s">
        <v>17</v>
      </c>
      <c r="H27" s="36"/>
      <c r="I27" s="36"/>
      <c r="J27" s="36"/>
      <c r="K27" s="36"/>
      <c r="L27" s="36"/>
      <c r="M27" s="36"/>
      <c r="N27" s="36"/>
      <c r="O27" s="36"/>
      <c r="P27" s="37"/>
      <c r="U27" s="13"/>
    </row>
    <row r="28" spans="1:23" s="22" customFormat="1" ht="48" customHeight="1" thickTop="1">
      <c r="A28" s="219" t="s">
        <v>52</v>
      </c>
      <c r="B28" s="228" t="s">
        <v>47</v>
      </c>
      <c r="C28" s="229"/>
      <c r="D28" s="229"/>
      <c r="E28" s="229"/>
      <c r="F28" s="230"/>
      <c r="G28" s="99" t="s">
        <v>50</v>
      </c>
      <c r="H28" s="100"/>
      <c r="I28" s="100"/>
      <c r="J28" s="100"/>
      <c r="K28" s="101"/>
      <c r="L28" s="101"/>
      <c r="M28" s="101"/>
      <c r="N28" s="102"/>
      <c r="O28" s="103"/>
      <c r="P28" s="104" t="s">
        <v>51</v>
      </c>
      <c r="Q28" s="97"/>
      <c r="R28" s="98"/>
      <c r="S28" s="98"/>
      <c r="T28" s="97"/>
      <c r="U28" s="97"/>
      <c r="V28" s="97"/>
    </row>
    <row r="29" spans="1:23" s="22" customFormat="1" ht="48" customHeight="1">
      <c r="A29" s="227"/>
      <c r="B29" s="231"/>
      <c r="C29" s="232"/>
      <c r="D29" s="232"/>
      <c r="E29" s="232"/>
      <c r="F29" s="233"/>
      <c r="G29" s="55" t="s">
        <v>49</v>
      </c>
      <c r="H29" s="52"/>
      <c r="I29" s="52"/>
      <c r="J29" s="52"/>
      <c r="K29" s="52"/>
      <c r="L29" s="52"/>
      <c r="M29" s="52"/>
      <c r="N29" s="53"/>
      <c r="O29" s="54"/>
      <c r="P29" s="57" t="s">
        <v>48</v>
      </c>
      <c r="Q29" s="97"/>
      <c r="R29" s="98"/>
      <c r="S29" s="98"/>
      <c r="T29" s="97"/>
      <c r="U29" s="97"/>
      <c r="V29" s="97"/>
    </row>
    <row r="30" spans="1:23" s="22" customFormat="1" ht="48" customHeight="1">
      <c r="A30" s="219" t="s">
        <v>41</v>
      </c>
      <c r="B30" s="221" t="s">
        <v>27</v>
      </c>
      <c r="C30" s="222"/>
      <c r="D30" s="222"/>
      <c r="E30" s="222"/>
      <c r="F30" s="223"/>
      <c r="G30" s="59" t="s">
        <v>28</v>
      </c>
      <c r="H30" s="28"/>
      <c r="I30" s="28"/>
      <c r="J30" s="28"/>
      <c r="K30" s="28"/>
      <c r="L30" s="29"/>
      <c r="N30" s="15"/>
      <c r="O30" s="15"/>
      <c r="P30" s="56" t="s">
        <v>29</v>
      </c>
      <c r="Q30" s="20"/>
      <c r="R30" s="21"/>
      <c r="S30" s="21"/>
      <c r="T30" s="20"/>
      <c r="U30" s="20"/>
      <c r="V30" s="20"/>
    </row>
    <row r="31" spans="1:23" s="22" customFormat="1" ht="48" customHeight="1">
      <c r="A31" s="220"/>
      <c r="B31" s="224"/>
      <c r="C31" s="225"/>
      <c r="D31" s="225"/>
      <c r="E31" s="225"/>
      <c r="F31" s="226"/>
      <c r="G31" s="55" t="s">
        <v>31</v>
      </c>
      <c r="H31" s="26"/>
      <c r="I31" s="26"/>
      <c r="J31" s="26"/>
      <c r="K31" s="26"/>
      <c r="L31" s="27"/>
      <c r="M31" s="39"/>
      <c r="N31" s="14"/>
      <c r="O31" s="14"/>
      <c r="P31" s="57" t="s">
        <v>30</v>
      </c>
      <c r="Q31" s="20"/>
      <c r="R31" s="21"/>
      <c r="S31" s="21"/>
      <c r="T31" s="20"/>
      <c r="U31" s="20"/>
      <c r="V31" s="20"/>
    </row>
    <row r="32" spans="1:23" customFormat="1" ht="60" customHeight="1">
      <c r="A32" s="113" t="s">
        <v>56</v>
      </c>
      <c r="B32" s="114"/>
      <c r="C32" s="114"/>
      <c r="D32" s="114"/>
      <c r="E32" s="114"/>
      <c r="F32" s="114"/>
      <c r="G32" s="114"/>
      <c r="H32" s="114"/>
      <c r="I32" s="115"/>
      <c r="J32" s="116"/>
      <c r="K32" s="117"/>
      <c r="L32" s="116"/>
      <c r="M32" s="116"/>
      <c r="N32" s="118"/>
      <c r="O32" s="119"/>
      <c r="P32" s="119"/>
      <c r="Q32" s="119"/>
      <c r="R32" s="119"/>
      <c r="S32" s="119"/>
    </row>
    <row r="33" spans="1:38" customFormat="1" ht="60" customHeight="1">
      <c r="A33" s="113" t="s">
        <v>57</v>
      </c>
      <c r="B33" s="114"/>
      <c r="C33" s="114"/>
      <c r="D33" s="114"/>
      <c r="E33" s="114"/>
      <c r="F33" s="114"/>
      <c r="G33" s="114"/>
      <c r="H33" s="114"/>
      <c r="I33" s="115"/>
      <c r="J33" s="116"/>
      <c r="K33" s="117"/>
      <c r="L33" s="116"/>
      <c r="M33" s="116"/>
      <c r="N33" s="118"/>
      <c r="O33" s="119"/>
      <c r="P33" s="119"/>
      <c r="Q33" s="119"/>
      <c r="R33" s="119"/>
      <c r="S33" s="119"/>
    </row>
    <row r="34" spans="1:38" customFormat="1" ht="60" customHeight="1">
      <c r="A34" s="113" t="s">
        <v>58</v>
      </c>
      <c r="B34" s="114"/>
      <c r="C34" s="114"/>
      <c r="D34" s="114"/>
      <c r="E34" s="114"/>
      <c r="F34" s="114"/>
      <c r="G34" s="114"/>
      <c r="H34" s="114"/>
      <c r="I34" s="115"/>
      <c r="J34" s="116"/>
      <c r="K34" s="117"/>
      <c r="L34" s="116"/>
      <c r="M34" s="116"/>
      <c r="N34" s="118"/>
      <c r="O34" s="119"/>
      <c r="P34" s="119"/>
      <c r="Q34" s="119"/>
      <c r="R34" s="119"/>
      <c r="S34" s="119"/>
    </row>
    <row r="35" spans="1:38" s="4" customFormat="1" ht="72.75" customHeight="1">
      <c r="A35" s="1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06" t="s">
        <v>16</v>
      </c>
      <c r="P35" s="206"/>
      <c r="Q35" s="206"/>
      <c r="R35" s="206"/>
      <c r="S35" s="206"/>
      <c r="T35" s="206"/>
      <c r="U35" s="30" t="s">
        <v>20</v>
      </c>
      <c r="V35" s="3"/>
      <c r="W35" s="3"/>
      <c r="X35" s="3"/>
    </row>
    <row r="36" spans="1:38" s="4" customFormat="1" ht="7.5" customHeight="1">
      <c r="V36" s="5"/>
    </row>
    <row r="37" spans="1:38" s="7" customFormat="1" ht="68.25" customHeight="1">
      <c r="A37" s="207"/>
      <c r="B37" s="207"/>
      <c r="C37" s="207"/>
      <c r="D37" s="19"/>
      <c r="F37" s="6"/>
      <c r="I37" s="6"/>
      <c r="J37" s="6"/>
      <c r="K37" s="6"/>
      <c r="L37" s="6"/>
      <c r="O37" s="38" t="s">
        <v>22</v>
      </c>
      <c r="Q37" s="8"/>
      <c r="R37" s="9" t="s">
        <v>1</v>
      </c>
      <c r="S37" s="208">
        <f>S3</f>
        <v>46163</v>
      </c>
      <c r="T37" s="208"/>
      <c r="U37" s="18" t="s">
        <v>40</v>
      </c>
    </row>
    <row r="38" spans="1:38" s="7" customFormat="1" ht="45" customHeight="1">
      <c r="A38" s="10" t="s">
        <v>2</v>
      </c>
      <c r="B38" s="19"/>
      <c r="C38" s="19"/>
      <c r="D38" s="19"/>
      <c r="E38" s="6"/>
      <c r="F38" s="6"/>
      <c r="M38" s="8"/>
      <c r="N38" s="9"/>
      <c r="O38" s="208"/>
      <c r="P38" s="208"/>
    </row>
    <row r="39" spans="1:38" s="11" customFormat="1" ht="38.25" customHeight="1">
      <c r="A39" s="171" t="s">
        <v>3</v>
      </c>
      <c r="B39" s="174" t="s">
        <v>4</v>
      </c>
      <c r="C39" s="174" t="s">
        <v>5</v>
      </c>
      <c r="D39" s="174"/>
      <c r="E39" s="174"/>
      <c r="F39" s="174"/>
      <c r="G39" s="174" t="s">
        <v>6</v>
      </c>
      <c r="H39" s="174"/>
      <c r="I39" s="174"/>
      <c r="J39" s="174"/>
      <c r="K39" s="174" t="s">
        <v>7</v>
      </c>
      <c r="L39" s="174"/>
      <c r="M39" s="174"/>
      <c r="N39" s="174"/>
      <c r="O39" s="177" t="s">
        <v>6</v>
      </c>
      <c r="P39" s="178"/>
      <c r="S39" s="205"/>
      <c r="T39" s="205"/>
      <c r="U39" s="20"/>
      <c r="V39" s="205"/>
      <c r="W39" s="205"/>
    </row>
    <row r="40" spans="1:38" s="11" customFormat="1" ht="38.25" customHeight="1">
      <c r="A40" s="172"/>
      <c r="B40" s="175"/>
      <c r="C40" s="170" t="s">
        <v>42</v>
      </c>
      <c r="D40" s="170"/>
      <c r="E40" s="170" t="s">
        <v>43</v>
      </c>
      <c r="F40" s="170"/>
      <c r="G40" s="170" t="s">
        <v>8</v>
      </c>
      <c r="H40" s="170"/>
      <c r="I40" s="170" t="s">
        <v>9</v>
      </c>
      <c r="J40" s="170"/>
      <c r="K40" s="170" t="s">
        <v>8</v>
      </c>
      <c r="L40" s="170"/>
      <c r="M40" s="170" t="s">
        <v>9</v>
      </c>
      <c r="N40" s="170"/>
      <c r="O40" s="195" t="s">
        <v>10</v>
      </c>
      <c r="P40" s="196"/>
      <c r="S40" s="187"/>
      <c r="T40" s="187"/>
      <c r="U40" s="20"/>
      <c r="V40" s="205"/>
      <c r="W40" s="205"/>
    </row>
    <row r="41" spans="1:38" s="11" customFormat="1" ht="38.25" customHeight="1">
      <c r="A41" s="172"/>
      <c r="B41" s="175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95"/>
      <c r="P41" s="196"/>
      <c r="S41" s="205"/>
      <c r="T41" s="205"/>
      <c r="U41" s="20"/>
      <c r="V41" s="205"/>
      <c r="W41" s="205"/>
    </row>
    <row r="42" spans="1:38" s="11" customFormat="1" ht="38.25" customHeight="1">
      <c r="A42" s="172"/>
      <c r="B42" s="175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95"/>
      <c r="P42" s="196"/>
      <c r="S42" s="20"/>
      <c r="T42" s="20"/>
      <c r="U42" s="20"/>
      <c r="V42" s="20"/>
      <c r="W42" s="20"/>
    </row>
    <row r="43" spans="1:38" s="11" customFormat="1" ht="38.25" customHeight="1">
      <c r="A43" s="173"/>
      <c r="B43" s="176"/>
      <c r="C43" s="49"/>
      <c r="D43" s="49"/>
      <c r="E43" s="49"/>
      <c r="F43" s="49"/>
      <c r="G43" s="49"/>
      <c r="H43" s="49"/>
      <c r="I43" s="191"/>
      <c r="J43" s="191"/>
      <c r="K43" s="49"/>
      <c r="L43" s="49"/>
      <c r="M43" s="192" t="s">
        <v>11</v>
      </c>
      <c r="N43" s="192"/>
      <c r="O43" s="193" t="s">
        <v>15</v>
      </c>
      <c r="P43" s="194"/>
      <c r="S43" s="205"/>
      <c r="T43" s="205"/>
      <c r="U43" s="20"/>
      <c r="V43" s="205"/>
      <c r="W43" s="205"/>
      <c r="AJ43" s="154" t="s">
        <v>64</v>
      </c>
      <c r="AK43" s="154"/>
      <c r="AL43" s="154" t="s">
        <v>65</v>
      </c>
    </row>
    <row r="44" spans="1:38" s="11" customFormat="1" ht="51" customHeight="1">
      <c r="A44" s="126" t="str">
        <f t="shared" ref="A44" si="9">IF(AND(D44="木",F44="木"),AL44,"★"&amp;AL44)</f>
        <v>GLORY GUANGZHOU</v>
      </c>
      <c r="B44" s="61" t="str">
        <f t="shared" ref="B44:B45" si="10">X44</f>
        <v>2621W</v>
      </c>
      <c r="C44" s="161" t="str">
        <f t="shared" ref="C44:C45" si="11">AF44</f>
        <v>5/21</v>
      </c>
      <c r="D44" s="127" t="str">
        <f t="shared" ref="D44:D45" si="12">TEXT(C44,"aaa")</f>
        <v>木</v>
      </c>
      <c r="E44" s="62" t="str">
        <f t="shared" ref="E44:E45" si="13">AG44</f>
        <v>5/21</v>
      </c>
      <c r="F44" s="127" t="str">
        <f t="shared" ref="F44:F45" si="14">TEXT(E44,"aaa")</f>
        <v>木</v>
      </c>
      <c r="G44" s="128"/>
      <c r="H44" s="129"/>
      <c r="I44" s="62" t="str">
        <f>AB44</f>
        <v>5/25</v>
      </c>
      <c r="J44" s="127" t="str">
        <f t="shared" ref="J44" si="15">TEXT(I44,"aaa")</f>
        <v>月</v>
      </c>
      <c r="K44" s="128"/>
      <c r="L44" s="129"/>
      <c r="M44" s="62" t="str">
        <f>AD44</f>
        <v>5/26</v>
      </c>
      <c r="N44" s="130" t="str">
        <f t="shared" ref="N44" si="16">TEXT(M44,"aaa")</f>
        <v>火</v>
      </c>
      <c r="O44" s="63" t="str">
        <f t="shared" ref="O44:O45" si="17">AH44</f>
        <v>5/28</v>
      </c>
      <c r="P44" s="131" t="str">
        <f t="shared" ref="P44:P45" si="18">TEXT(O44,"aaa")</f>
        <v>木</v>
      </c>
      <c r="S44" s="156"/>
      <c r="T44" s="156"/>
      <c r="U44" s="156"/>
      <c r="V44" s="156"/>
      <c r="W44" s="169" t="s">
        <v>73</v>
      </c>
      <c r="X44" s="166" t="s">
        <v>74</v>
      </c>
      <c r="Y44" s="167"/>
      <c r="Z44" s="167"/>
      <c r="AA44" s="167"/>
      <c r="AB44" s="166" t="s">
        <v>75</v>
      </c>
      <c r="AC44" s="166" t="s">
        <v>62</v>
      </c>
      <c r="AD44" s="166" t="s">
        <v>76</v>
      </c>
      <c r="AE44" s="166" t="s">
        <v>62</v>
      </c>
      <c r="AF44" s="166" t="s">
        <v>71</v>
      </c>
      <c r="AG44" s="166" t="s">
        <v>71</v>
      </c>
      <c r="AH44" s="166" t="s">
        <v>77</v>
      </c>
      <c r="AJ44" s="162" t="s">
        <v>73</v>
      </c>
      <c r="AK44" s="153"/>
      <c r="AL44" s="155" t="str">
        <f t="shared" ref="AL44:AL45" si="19">IF(W44=AJ44,W44,"※"&amp;W44)</f>
        <v>GLORY GUANGZHOU</v>
      </c>
    </row>
    <row r="45" spans="1:38" s="11" customFormat="1" ht="51" customHeight="1">
      <c r="A45" s="126" t="str">
        <f>IF(AND(D45="月",F45="火"),AL45,"★"&amp;AL45)</f>
        <v>MILD ROSE</v>
      </c>
      <c r="B45" s="61" t="str">
        <f t="shared" si="10"/>
        <v>2622S</v>
      </c>
      <c r="C45" s="62" t="str">
        <f t="shared" si="11"/>
        <v>5/25</v>
      </c>
      <c r="D45" s="127" t="str">
        <f t="shared" si="12"/>
        <v>月</v>
      </c>
      <c r="E45" s="62" t="str">
        <f t="shared" si="13"/>
        <v>5/26</v>
      </c>
      <c r="F45" s="127" t="str">
        <f t="shared" si="14"/>
        <v>火</v>
      </c>
      <c r="G45" s="62" t="str">
        <f>Y45</f>
        <v>5/28</v>
      </c>
      <c r="H45" s="127" t="str">
        <f t="shared" ref="H45" si="20">TEXT(G45,"aaa")</f>
        <v>木</v>
      </c>
      <c r="I45" s="128"/>
      <c r="J45" s="129"/>
      <c r="K45" s="62" t="str">
        <f>AA45</f>
        <v>5/28</v>
      </c>
      <c r="L45" s="130" t="str">
        <f t="shared" ref="L45" si="21">TEXT(K45,"aaa")</f>
        <v>木</v>
      </c>
      <c r="M45" s="128"/>
      <c r="N45" s="129"/>
      <c r="O45" s="63" t="str">
        <f t="shared" si="17"/>
        <v>5/31</v>
      </c>
      <c r="P45" s="131" t="str">
        <f t="shared" si="18"/>
        <v>日</v>
      </c>
      <c r="S45" s="156"/>
      <c r="T45" s="156"/>
      <c r="U45" s="156"/>
      <c r="V45" s="156"/>
      <c r="W45" s="163" t="s">
        <v>78</v>
      </c>
      <c r="X45" s="164" t="s">
        <v>79</v>
      </c>
      <c r="Y45" s="164" t="s">
        <v>77</v>
      </c>
      <c r="Z45" s="164" t="s">
        <v>62</v>
      </c>
      <c r="AA45" s="164" t="s">
        <v>77</v>
      </c>
      <c r="AB45" s="165"/>
      <c r="AC45" s="165"/>
      <c r="AD45" s="165"/>
      <c r="AE45" s="164" t="s">
        <v>80</v>
      </c>
      <c r="AF45" s="164" t="s">
        <v>75</v>
      </c>
      <c r="AG45" s="164" t="s">
        <v>76</v>
      </c>
      <c r="AH45" s="164" t="s">
        <v>81</v>
      </c>
      <c r="AJ45" s="157" t="s">
        <v>78</v>
      </c>
      <c r="AK45" s="158"/>
      <c r="AL45" s="159" t="str">
        <f t="shared" si="19"/>
        <v>MILD ROSE</v>
      </c>
    </row>
    <row r="46" spans="1:38" s="11" customFormat="1" ht="51" customHeight="1">
      <c r="A46" s="126" t="str">
        <f t="shared" ref="A46" si="22">IF(AND(D46="木",F46="木"),AL46,"★"&amp;AL46)</f>
        <v>SHUN DA</v>
      </c>
      <c r="B46" s="61" t="str">
        <f t="shared" ref="B46" si="23">X46</f>
        <v>2622W</v>
      </c>
      <c r="C46" s="161" t="str">
        <f t="shared" ref="C46" si="24">AF46</f>
        <v>5/28</v>
      </c>
      <c r="D46" s="127" t="str">
        <f t="shared" ref="D46" si="25">TEXT(C46,"aaa")</f>
        <v>木</v>
      </c>
      <c r="E46" s="62" t="str">
        <f t="shared" ref="E46" si="26">AG46</f>
        <v>5/28</v>
      </c>
      <c r="F46" s="127" t="str">
        <f t="shared" ref="F46" si="27">TEXT(E46,"aaa")</f>
        <v>木</v>
      </c>
      <c r="G46" s="128"/>
      <c r="H46" s="129"/>
      <c r="I46" s="62" t="str">
        <f>AB46</f>
        <v>6/1</v>
      </c>
      <c r="J46" s="127" t="str">
        <f t="shared" ref="J46" si="28">TEXT(I46,"aaa")</f>
        <v>月</v>
      </c>
      <c r="K46" s="128"/>
      <c r="L46" s="129"/>
      <c r="M46" s="62" t="str">
        <f>AD46</f>
        <v>6/2</v>
      </c>
      <c r="N46" s="130" t="str">
        <f t="shared" ref="N46" si="29">TEXT(M46,"aaa")</f>
        <v>火</v>
      </c>
      <c r="O46" s="63" t="str">
        <f t="shared" ref="O46" si="30">AH46</f>
        <v>6/4</v>
      </c>
      <c r="P46" s="131" t="str">
        <f t="shared" ref="P46" si="31">TEXT(O46,"aaa")</f>
        <v>木</v>
      </c>
      <c r="S46" s="95"/>
      <c r="T46" s="95"/>
      <c r="U46" s="95"/>
      <c r="V46" s="95"/>
      <c r="W46" s="166" t="s">
        <v>70</v>
      </c>
      <c r="X46" s="166" t="s">
        <v>82</v>
      </c>
      <c r="Y46" s="167"/>
      <c r="Z46" s="167"/>
      <c r="AA46" s="167"/>
      <c r="AB46" s="166" t="s">
        <v>83</v>
      </c>
      <c r="AC46" s="166" t="s">
        <v>62</v>
      </c>
      <c r="AD46" s="166" t="s">
        <v>84</v>
      </c>
      <c r="AE46" s="166" t="s">
        <v>62</v>
      </c>
      <c r="AF46" s="166" t="s">
        <v>77</v>
      </c>
      <c r="AG46" s="166" t="s">
        <v>77</v>
      </c>
      <c r="AH46" s="166" t="s">
        <v>85</v>
      </c>
      <c r="AJ46" s="166" t="s">
        <v>70</v>
      </c>
      <c r="AK46" s="153"/>
      <c r="AL46" s="155" t="str">
        <f t="shared" ref="AL46:AL51" si="32">IF(W46=AJ46,W46,"※"&amp;W46)</f>
        <v>SHUN DA</v>
      </c>
    </row>
    <row r="47" spans="1:38" s="11" customFormat="1" ht="51" customHeight="1">
      <c r="A47" s="126" t="str">
        <f>IF(AND(D47="月",F47="火"),AL47,"★"&amp;AL47)</f>
        <v>MILD ORCHID</v>
      </c>
      <c r="B47" s="61" t="str">
        <f t="shared" ref="B47:B48" si="33">X47</f>
        <v>2623S</v>
      </c>
      <c r="C47" s="62" t="str">
        <f t="shared" ref="C47:C48" si="34">AF47</f>
        <v>6/1</v>
      </c>
      <c r="D47" s="127" t="str">
        <f t="shared" ref="D47:D48" si="35">TEXT(C47,"aaa")</f>
        <v>月</v>
      </c>
      <c r="E47" s="62" t="str">
        <f t="shared" ref="E47:E48" si="36">AG47</f>
        <v>6/2</v>
      </c>
      <c r="F47" s="127" t="str">
        <f t="shared" ref="F47:F48" si="37">TEXT(E47,"aaa")</f>
        <v>火</v>
      </c>
      <c r="G47" s="62" t="str">
        <f>Y47</f>
        <v>6/4</v>
      </c>
      <c r="H47" s="127" t="str">
        <f t="shared" ref="H47" si="38">TEXT(G47,"aaa")</f>
        <v>木</v>
      </c>
      <c r="I47" s="128"/>
      <c r="J47" s="129"/>
      <c r="K47" s="62" t="str">
        <f>AA47</f>
        <v>6/4</v>
      </c>
      <c r="L47" s="130" t="str">
        <f t="shared" ref="L47" si="39">TEXT(K47,"aaa")</f>
        <v>木</v>
      </c>
      <c r="M47" s="128"/>
      <c r="N47" s="129"/>
      <c r="O47" s="63" t="str">
        <f t="shared" ref="O47:O48" si="40">AH47</f>
        <v>6/7</v>
      </c>
      <c r="P47" s="131" t="str">
        <f t="shared" ref="P47:P48" si="41">TEXT(O47,"aaa")</f>
        <v>日</v>
      </c>
      <c r="S47" s="106"/>
      <c r="T47" s="106"/>
      <c r="U47" s="106"/>
      <c r="V47" s="106"/>
      <c r="W47" s="168" t="s">
        <v>86</v>
      </c>
      <c r="X47" s="164" t="s">
        <v>87</v>
      </c>
      <c r="Y47" s="164" t="s">
        <v>85</v>
      </c>
      <c r="Z47" s="164" t="s">
        <v>62</v>
      </c>
      <c r="AA47" s="164" t="s">
        <v>85</v>
      </c>
      <c r="AB47" s="165"/>
      <c r="AC47" s="165"/>
      <c r="AD47" s="165"/>
      <c r="AE47" s="164" t="s">
        <v>88</v>
      </c>
      <c r="AF47" s="164" t="s">
        <v>83</v>
      </c>
      <c r="AG47" s="164" t="s">
        <v>84</v>
      </c>
      <c r="AH47" s="164" t="s">
        <v>89</v>
      </c>
      <c r="AJ47" s="168" t="s">
        <v>86</v>
      </c>
      <c r="AK47" s="158"/>
      <c r="AL47" s="155" t="str">
        <f t="shared" si="32"/>
        <v>MILD ORCHID</v>
      </c>
    </row>
    <row r="48" spans="1:38" s="147" customFormat="1" ht="51" customHeight="1">
      <c r="A48" s="126" t="str">
        <f t="shared" ref="A48" si="42">IF(AND(D48="木",F48="木"),AL48,"★"&amp;AL48)</f>
        <v>GLORY GUANGZHOU</v>
      </c>
      <c r="B48" s="61" t="str">
        <f t="shared" si="33"/>
        <v>2623W</v>
      </c>
      <c r="C48" s="161" t="str">
        <f t="shared" si="34"/>
        <v>6/4</v>
      </c>
      <c r="D48" s="127" t="str">
        <f t="shared" si="35"/>
        <v>木</v>
      </c>
      <c r="E48" s="62" t="str">
        <f t="shared" si="36"/>
        <v>6/4</v>
      </c>
      <c r="F48" s="127" t="str">
        <f t="shared" si="37"/>
        <v>木</v>
      </c>
      <c r="G48" s="128"/>
      <c r="H48" s="129"/>
      <c r="I48" s="62" t="str">
        <f t="shared" ref="I48" si="43">AB48</f>
        <v>6/8</v>
      </c>
      <c r="J48" s="127" t="str">
        <f t="shared" ref="J48" si="44">TEXT(I48,"aaa")</f>
        <v>月</v>
      </c>
      <c r="K48" s="128"/>
      <c r="L48" s="129"/>
      <c r="M48" s="62" t="str">
        <f t="shared" ref="M48" si="45">AD48</f>
        <v>6/9</v>
      </c>
      <c r="N48" s="130" t="str">
        <f t="shared" ref="N48" si="46">TEXT(M48,"aaa")</f>
        <v>火</v>
      </c>
      <c r="O48" s="63" t="str">
        <f t="shared" si="40"/>
        <v>6/11</v>
      </c>
      <c r="P48" s="131" t="str">
        <f t="shared" si="41"/>
        <v>木</v>
      </c>
      <c r="S48" s="149"/>
      <c r="T48" s="149"/>
      <c r="U48" s="149"/>
      <c r="V48" s="149"/>
      <c r="W48" s="169" t="s">
        <v>73</v>
      </c>
      <c r="X48" s="166" t="s">
        <v>90</v>
      </c>
      <c r="Y48" s="167"/>
      <c r="Z48" s="167"/>
      <c r="AA48" s="167"/>
      <c r="AB48" s="166" t="s">
        <v>91</v>
      </c>
      <c r="AC48" s="166" t="s">
        <v>62</v>
      </c>
      <c r="AD48" s="166" t="s">
        <v>92</v>
      </c>
      <c r="AE48" s="166" t="s">
        <v>62</v>
      </c>
      <c r="AF48" s="166" t="s">
        <v>85</v>
      </c>
      <c r="AG48" s="166" t="s">
        <v>85</v>
      </c>
      <c r="AH48" s="166" t="s">
        <v>93</v>
      </c>
      <c r="AJ48" s="169" t="s">
        <v>73</v>
      </c>
      <c r="AK48" s="160"/>
      <c r="AL48" s="155" t="str">
        <f t="shared" si="32"/>
        <v>GLORY GUANGZHOU</v>
      </c>
    </row>
    <row r="49" spans="1:38" s="11" customFormat="1" ht="51" customHeight="1">
      <c r="A49" s="126" t="str">
        <f t="shared" ref="A49" si="47">IF(AND(D49="月",F49="火"),AL49,"★"&amp;AL49)</f>
        <v>MILD PEONY</v>
      </c>
      <c r="B49" s="61" t="str">
        <f t="shared" ref="B49:B51" si="48">X49</f>
        <v>2624S</v>
      </c>
      <c r="C49" s="62" t="str">
        <f t="shared" ref="C49:C51" si="49">AF49</f>
        <v>6/8</v>
      </c>
      <c r="D49" s="127" t="str">
        <f t="shared" ref="D49:D51" si="50">TEXT(C49,"aaa")</f>
        <v>月</v>
      </c>
      <c r="E49" s="62" t="str">
        <f t="shared" ref="E49:E51" si="51">AG49</f>
        <v>6/9</v>
      </c>
      <c r="F49" s="127" t="str">
        <f t="shared" ref="F49:F51" si="52">TEXT(E49,"aaa")</f>
        <v>火</v>
      </c>
      <c r="G49" s="62" t="str">
        <f t="shared" ref="G49" si="53">Y49</f>
        <v>6/11</v>
      </c>
      <c r="H49" s="127" t="str">
        <f t="shared" ref="H49" si="54">TEXT(G49,"aaa")</f>
        <v>木</v>
      </c>
      <c r="I49" s="128"/>
      <c r="J49" s="129"/>
      <c r="K49" s="62" t="str">
        <f t="shared" ref="K49" si="55">AA49</f>
        <v>6/11</v>
      </c>
      <c r="L49" s="130" t="str">
        <f t="shared" ref="L49" si="56">TEXT(K49,"aaa")</f>
        <v>木</v>
      </c>
      <c r="M49" s="128"/>
      <c r="N49" s="129"/>
      <c r="O49" s="63" t="str">
        <f t="shared" ref="O49:O51" si="57">AH49</f>
        <v>6/14</v>
      </c>
      <c r="P49" s="131" t="str">
        <f t="shared" ref="P49:P51" si="58">TEXT(O49,"aaa")</f>
        <v>日</v>
      </c>
      <c r="Q49" s="12"/>
      <c r="S49" s="106"/>
      <c r="T49" s="106"/>
      <c r="U49" s="106"/>
      <c r="V49" s="106"/>
      <c r="W49" s="163" t="s">
        <v>63</v>
      </c>
      <c r="X49" s="164" t="s">
        <v>94</v>
      </c>
      <c r="Y49" s="164" t="s">
        <v>93</v>
      </c>
      <c r="Z49" s="164" t="s">
        <v>62</v>
      </c>
      <c r="AA49" s="164" t="s">
        <v>93</v>
      </c>
      <c r="AB49" s="165"/>
      <c r="AC49" s="165"/>
      <c r="AD49" s="165"/>
      <c r="AE49" s="164" t="s">
        <v>95</v>
      </c>
      <c r="AF49" s="164" t="s">
        <v>91</v>
      </c>
      <c r="AG49" s="164" t="s">
        <v>92</v>
      </c>
      <c r="AH49" s="164" t="s">
        <v>96</v>
      </c>
      <c r="AJ49" s="163" t="s">
        <v>63</v>
      </c>
      <c r="AL49" s="155" t="str">
        <f t="shared" si="32"/>
        <v>MILD PEONY</v>
      </c>
    </row>
    <row r="50" spans="1:38" s="11" customFormat="1" ht="51" customHeight="1">
      <c r="A50" s="126" t="str">
        <f t="shared" ref="A50" si="59">IF(AND(D50="木",F50="木"),AL50,"★"&amp;AL50)</f>
        <v>SHUN DA</v>
      </c>
      <c r="B50" s="61" t="str">
        <f t="shared" si="48"/>
        <v>2624W</v>
      </c>
      <c r="C50" s="161" t="str">
        <f t="shared" si="49"/>
        <v>6/11</v>
      </c>
      <c r="D50" s="127" t="str">
        <f t="shared" si="50"/>
        <v>木</v>
      </c>
      <c r="E50" s="62" t="str">
        <f t="shared" si="51"/>
        <v>6/11</v>
      </c>
      <c r="F50" s="127" t="str">
        <f t="shared" si="52"/>
        <v>木</v>
      </c>
      <c r="G50" s="128"/>
      <c r="H50" s="129"/>
      <c r="I50" s="62" t="str">
        <f t="shared" ref="I50" si="60">AB50</f>
        <v>6/15</v>
      </c>
      <c r="J50" s="127" t="str">
        <f t="shared" ref="J50" si="61">TEXT(I50,"aaa")</f>
        <v>月</v>
      </c>
      <c r="K50" s="128"/>
      <c r="L50" s="129"/>
      <c r="M50" s="62" t="str">
        <f t="shared" ref="M50" si="62">AD50</f>
        <v>6/16</v>
      </c>
      <c r="N50" s="130" t="str">
        <f t="shared" ref="N50" si="63">TEXT(M50,"aaa")</f>
        <v>火</v>
      </c>
      <c r="O50" s="63" t="str">
        <f t="shared" si="57"/>
        <v>6/18</v>
      </c>
      <c r="P50" s="131" t="str">
        <f t="shared" si="58"/>
        <v>木</v>
      </c>
      <c r="S50" s="94"/>
      <c r="T50" s="94"/>
      <c r="U50" s="94"/>
      <c r="V50" s="94"/>
      <c r="W50" s="166" t="s">
        <v>70</v>
      </c>
      <c r="X50" s="166" t="s">
        <v>97</v>
      </c>
      <c r="Y50" s="167"/>
      <c r="Z50" s="167"/>
      <c r="AA50" s="167"/>
      <c r="AB50" s="166" t="s">
        <v>98</v>
      </c>
      <c r="AC50" s="166" t="s">
        <v>62</v>
      </c>
      <c r="AD50" s="166" t="s">
        <v>99</v>
      </c>
      <c r="AE50" s="166" t="s">
        <v>62</v>
      </c>
      <c r="AF50" s="166" t="s">
        <v>93</v>
      </c>
      <c r="AG50" s="166" t="s">
        <v>93</v>
      </c>
      <c r="AH50" s="166" t="s">
        <v>100</v>
      </c>
      <c r="AJ50" s="166" t="s">
        <v>70</v>
      </c>
      <c r="AL50" s="155" t="str">
        <f t="shared" si="32"/>
        <v>SHUN DA</v>
      </c>
    </row>
    <row r="51" spans="1:38" s="11" customFormat="1" ht="51" customHeight="1">
      <c r="A51" s="96" t="str">
        <f t="shared" ref="A51" si="64">IF(AND(D51="月",F51="火"),AL51,"★"&amp;AL51)</f>
        <v>MILD JASMINE</v>
      </c>
      <c r="B51" s="65" t="str">
        <f t="shared" si="48"/>
        <v>2625S</v>
      </c>
      <c r="C51" s="67" t="str">
        <f t="shared" si="49"/>
        <v>6/15</v>
      </c>
      <c r="D51" s="66" t="str">
        <f t="shared" si="50"/>
        <v>月</v>
      </c>
      <c r="E51" s="67" t="str">
        <f t="shared" si="51"/>
        <v>6/16</v>
      </c>
      <c r="F51" s="66" t="str">
        <f t="shared" si="52"/>
        <v>火</v>
      </c>
      <c r="G51" s="67" t="str">
        <f t="shared" ref="G51" si="65">Y51</f>
        <v>6/18</v>
      </c>
      <c r="H51" s="66" t="str">
        <f t="shared" ref="H51" si="66">TEXT(G51,"aaa")</f>
        <v>木</v>
      </c>
      <c r="I51" s="68"/>
      <c r="J51" s="69"/>
      <c r="K51" s="67" t="str">
        <f t="shared" ref="K51" si="67">AA51</f>
        <v>6/18</v>
      </c>
      <c r="L51" s="125" t="str">
        <f t="shared" ref="L51" si="68">TEXT(K51,"aaa")</f>
        <v>木</v>
      </c>
      <c r="M51" s="68"/>
      <c r="N51" s="69"/>
      <c r="O51" s="70" t="str">
        <f t="shared" si="57"/>
        <v>6/21</v>
      </c>
      <c r="P51" s="71" t="str">
        <f t="shared" si="58"/>
        <v>日</v>
      </c>
      <c r="S51" s="134"/>
      <c r="T51" s="134"/>
      <c r="U51" s="134"/>
      <c r="V51" s="134"/>
      <c r="W51" s="168" t="s">
        <v>72</v>
      </c>
      <c r="X51" s="164" t="s">
        <v>101</v>
      </c>
      <c r="Y51" s="164" t="s">
        <v>100</v>
      </c>
      <c r="Z51" s="164" t="s">
        <v>62</v>
      </c>
      <c r="AA51" s="164" t="s">
        <v>100</v>
      </c>
      <c r="AB51" s="165"/>
      <c r="AC51" s="165"/>
      <c r="AD51" s="165"/>
      <c r="AE51" s="164" t="s">
        <v>102</v>
      </c>
      <c r="AF51" s="164" t="s">
        <v>98</v>
      </c>
      <c r="AG51" s="164" t="s">
        <v>99</v>
      </c>
      <c r="AH51" s="164" t="s">
        <v>103</v>
      </c>
      <c r="AJ51" s="168" t="s">
        <v>72</v>
      </c>
      <c r="AL51" s="155" t="str">
        <f t="shared" si="32"/>
        <v>MILD JASMINE</v>
      </c>
    </row>
    <row r="52" spans="1:38" s="11" customFormat="1" ht="51" customHeight="1">
      <c r="S52" s="134"/>
      <c r="T52" s="134"/>
      <c r="U52" s="134"/>
      <c r="V52" s="134"/>
      <c r="W52" s="134"/>
    </row>
    <row r="53" spans="1:38" s="11" customFormat="1" ht="51" customHeight="1">
      <c r="A53" s="138" t="s">
        <v>59</v>
      </c>
      <c r="B53" s="33"/>
      <c r="C53" s="132"/>
      <c r="D53" s="23"/>
      <c r="E53" s="24"/>
      <c r="F53" s="23"/>
      <c r="G53" s="24"/>
      <c r="H53" s="23"/>
      <c r="I53" s="24"/>
      <c r="J53" s="23"/>
      <c r="K53" s="24"/>
      <c r="L53" s="133"/>
      <c r="M53" s="24"/>
      <c r="N53" s="31"/>
      <c r="O53" s="25"/>
      <c r="P53" s="23"/>
      <c r="S53" s="134"/>
      <c r="T53" s="134"/>
      <c r="U53" s="134"/>
      <c r="V53" s="134"/>
      <c r="W53" s="134"/>
    </row>
    <row r="54" spans="1:38" s="11" customFormat="1" ht="51" customHeight="1">
      <c r="S54" s="94"/>
      <c r="T54" s="94"/>
      <c r="U54" s="94"/>
      <c r="V54" s="94"/>
      <c r="W54" s="94"/>
    </row>
    <row r="55" spans="1:38" s="11" customFormat="1" ht="51" customHeight="1">
      <c r="A55" s="34" t="s">
        <v>24</v>
      </c>
      <c r="S55" s="93"/>
      <c r="T55" s="93"/>
      <c r="U55" s="93"/>
      <c r="V55" s="93"/>
      <c r="W55" s="93"/>
    </row>
    <row r="56" spans="1:38" s="11" customFormat="1" ht="51" customHeight="1">
      <c r="S56" s="42"/>
      <c r="T56" s="42"/>
      <c r="U56" s="42"/>
      <c r="V56" s="77"/>
      <c r="W56" s="77"/>
    </row>
    <row r="57" spans="1:38" s="11" customFormat="1" ht="51" customHeight="1" thickBot="1">
      <c r="A57" s="43" t="s">
        <v>12</v>
      </c>
      <c r="B57" s="188" t="s">
        <v>13</v>
      </c>
      <c r="C57" s="189"/>
      <c r="D57" s="189"/>
      <c r="E57" s="189"/>
      <c r="F57" s="190"/>
      <c r="G57" s="188" t="s">
        <v>14</v>
      </c>
      <c r="H57" s="189"/>
      <c r="I57" s="189"/>
      <c r="J57" s="189"/>
      <c r="K57" s="189"/>
      <c r="L57" s="189"/>
      <c r="M57" s="189"/>
      <c r="N57" s="189"/>
      <c r="O57" s="189"/>
      <c r="P57" s="190"/>
      <c r="Q57" s="12"/>
      <c r="R57" s="12"/>
      <c r="S57" s="20"/>
      <c r="T57" s="20"/>
      <c r="U57" s="20"/>
      <c r="V57" s="60"/>
      <c r="W57" s="60"/>
    </row>
    <row r="58" spans="1:38" s="11" customFormat="1" ht="51" customHeight="1" thickTop="1">
      <c r="A58" s="179" t="s">
        <v>46</v>
      </c>
      <c r="B58" s="181" t="s">
        <v>32</v>
      </c>
      <c r="C58" s="182"/>
      <c r="D58" s="182"/>
      <c r="E58" s="182"/>
      <c r="F58" s="183"/>
      <c r="G58" s="78" t="s">
        <v>33</v>
      </c>
      <c r="H58" s="79"/>
      <c r="I58" s="80"/>
      <c r="J58" s="81"/>
      <c r="K58" s="81"/>
      <c r="L58" s="81"/>
      <c r="M58" s="79"/>
      <c r="N58" s="79"/>
      <c r="O58" s="201" t="s">
        <v>35</v>
      </c>
      <c r="P58" s="202"/>
      <c r="Q58" s="4"/>
      <c r="R58" s="4"/>
      <c r="S58" s="4"/>
      <c r="T58" s="4"/>
      <c r="U58" s="4"/>
      <c r="V58" s="46"/>
      <c r="W58" s="46"/>
    </row>
    <row r="59" spans="1:38" s="11" customFormat="1" ht="51" customHeight="1">
      <c r="A59" s="180"/>
      <c r="B59" s="184"/>
      <c r="C59" s="185"/>
      <c r="D59" s="185"/>
      <c r="E59" s="185"/>
      <c r="F59" s="186"/>
      <c r="G59" s="82" t="s">
        <v>34</v>
      </c>
      <c r="H59" s="83"/>
      <c r="I59" s="84"/>
      <c r="J59" s="85"/>
      <c r="K59" s="85"/>
      <c r="L59" s="85"/>
      <c r="M59" s="83"/>
      <c r="N59" s="83"/>
      <c r="O59" s="83"/>
      <c r="P59" s="86"/>
      <c r="Q59" s="20"/>
      <c r="R59" s="187"/>
      <c r="S59" s="187"/>
      <c r="T59" s="20"/>
      <c r="U59" s="92"/>
      <c r="V59" s="50"/>
      <c r="W59" s="50"/>
    </row>
    <row r="60" spans="1:38" s="11" customFormat="1" ht="51.75" customHeight="1">
      <c r="A60" s="197" t="s">
        <v>45</v>
      </c>
      <c r="B60" s="198" t="s">
        <v>36</v>
      </c>
      <c r="C60" s="199"/>
      <c r="D60" s="199"/>
      <c r="E60" s="199"/>
      <c r="F60" s="200"/>
      <c r="G60" s="87" t="s">
        <v>37</v>
      </c>
      <c r="H60" s="88"/>
      <c r="I60" s="88"/>
      <c r="J60" s="88"/>
      <c r="K60" s="88"/>
      <c r="L60" s="88"/>
      <c r="M60" s="88"/>
      <c r="N60" s="89"/>
      <c r="O60" s="203" t="s">
        <v>39</v>
      </c>
      <c r="P60" s="204"/>
      <c r="Q60" s="13"/>
      <c r="R60" s="13"/>
      <c r="S60" s="13"/>
      <c r="T60" s="13"/>
      <c r="U60" s="13"/>
      <c r="V60" s="46"/>
      <c r="W60" s="46"/>
    </row>
    <row r="61" spans="1:38" s="11" customFormat="1" ht="51.75" customHeight="1">
      <c r="A61" s="180"/>
      <c r="B61" s="184"/>
      <c r="C61" s="185"/>
      <c r="D61" s="185"/>
      <c r="E61" s="185"/>
      <c r="F61" s="186"/>
      <c r="G61" s="85" t="s">
        <v>38</v>
      </c>
      <c r="H61" s="90"/>
      <c r="I61" s="90"/>
      <c r="J61" s="90"/>
      <c r="K61" s="90"/>
      <c r="L61" s="90"/>
      <c r="M61" s="90"/>
      <c r="N61" s="90"/>
      <c r="O61" s="90"/>
      <c r="P61" s="91"/>
      <c r="Q61" s="13"/>
      <c r="R61" s="13"/>
      <c r="S61" s="13"/>
      <c r="T61" s="13"/>
      <c r="U61" s="13"/>
      <c r="V61" s="42"/>
      <c r="W61" s="42"/>
    </row>
    <row r="62" spans="1:38" s="12" customFormat="1" ht="54" customHeight="1">
      <c r="Q62" s="13"/>
      <c r="R62" s="13"/>
      <c r="S62" s="13"/>
      <c r="T62" s="13"/>
      <c r="U62" s="13"/>
      <c r="V62" s="41"/>
      <c r="W62" s="41"/>
    </row>
    <row r="63" spans="1:38" s="11" customFormat="1" ht="63.75" customHeight="1">
      <c r="Q63" s="13"/>
      <c r="R63" s="13"/>
      <c r="S63" s="13"/>
      <c r="T63" s="13"/>
      <c r="U63" s="13"/>
      <c r="V63" s="40"/>
      <c r="W63" s="40"/>
    </row>
    <row r="64" spans="1:38" s="11" customFormat="1" ht="63.75" customHeight="1">
      <c r="Q64" s="13"/>
      <c r="R64" s="13"/>
      <c r="S64" s="13"/>
      <c r="T64" s="13"/>
      <c r="U64" s="13"/>
      <c r="V64" s="40"/>
      <c r="W64" s="40"/>
    </row>
    <row r="65" spans="1:23" s="11" customFormat="1" ht="63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3"/>
      <c r="R65" s="13"/>
      <c r="S65" s="13"/>
      <c r="T65" s="13"/>
      <c r="U65" s="13"/>
      <c r="V65" s="20"/>
      <c r="W65" s="20"/>
    </row>
    <row r="66" spans="1:23" s="11" customFormat="1" ht="63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3"/>
      <c r="R66" s="13"/>
      <c r="S66" s="13"/>
      <c r="T66" s="13"/>
      <c r="U66" s="13"/>
      <c r="V66" s="58"/>
      <c r="W66" s="58"/>
    </row>
    <row r="67" spans="1:23" s="11" customFormat="1" ht="40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20"/>
      <c r="W67" s="20"/>
    </row>
    <row r="68" spans="1:23" s="4" customFormat="1" ht="38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3" s="4" customFormat="1" ht="38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92"/>
    </row>
    <row r="70" spans="1:23" ht="49.5" customHeight="1"/>
    <row r="71" spans="1:23" ht="49.5" customHeight="1"/>
    <row r="72" spans="1:23" ht="49.5" customHeight="1"/>
    <row r="73" spans="1:23" ht="49.5" customHeight="1"/>
  </sheetData>
  <mergeCells count="72">
    <mergeCell ref="S37:T37"/>
    <mergeCell ref="O38:P38"/>
    <mergeCell ref="A20:P22"/>
    <mergeCell ref="B27:F27"/>
    <mergeCell ref="A30:A31"/>
    <mergeCell ref="O35:T35"/>
    <mergeCell ref="B30:F31"/>
    <mergeCell ref="A37:C37"/>
    <mergeCell ref="A28:A29"/>
    <mergeCell ref="B28:F29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9:W39"/>
    <mergeCell ref="S40:T40"/>
    <mergeCell ref="V40:W40"/>
    <mergeCell ref="S41:T41"/>
    <mergeCell ref="V41:W41"/>
    <mergeCell ref="S39:T39"/>
    <mergeCell ref="A60:A61"/>
    <mergeCell ref="B60:F61"/>
    <mergeCell ref="O58:P58"/>
    <mergeCell ref="O60:P60"/>
    <mergeCell ref="V43:W43"/>
    <mergeCell ref="S43:T43"/>
    <mergeCell ref="K39:N39"/>
    <mergeCell ref="O39:P39"/>
    <mergeCell ref="A58:A59"/>
    <mergeCell ref="B58:F59"/>
    <mergeCell ref="R59:S59"/>
    <mergeCell ref="K40:L42"/>
    <mergeCell ref="B57:F57"/>
    <mergeCell ref="G57:P57"/>
    <mergeCell ref="I43:J43"/>
    <mergeCell ref="M43:N43"/>
    <mergeCell ref="O43:P43"/>
    <mergeCell ref="M40:N42"/>
    <mergeCell ref="O40:P42"/>
    <mergeCell ref="C40:D42"/>
    <mergeCell ref="G39:J39"/>
    <mergeCell ref="E40:F42"/>
    <mergeCell ref="G40:H42"/>
    <mergeCell ref="I40:J42"/>
    <mergeCell ref="A39:A43"/>
    <mergeCell ref="B39:B43"/>
    <mergeCell ref="C39:F39"/>
  </mergeCells>
  <phoneticPr fontId="5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2026-05-21T01:26:10Z</cp:lastPrinted>
  <dcterms:created xsi:type="dcterms:W3CDTF">2016-08-19T02:18:39Z</dcterms:created>
  <dcterms:modified xsi:type="dcterms:W3CDTF">2026-05-21T01:26:30Z</dcterms:modified>
</cp:coreProperties>
</file>