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6734285-C85C-4A04-81A1-C979CDE2EF9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0" i="1" l="1"/>
  <c r="O20" i="1"/>
  <c r="P20" i="1" s="1"/>
  <c r="M20" i="1"/>
  <c r="N20" i="1" s="1"/>
  <c r="I20" i="1"/>
  <c r="J20" i="1" s="1"/>
  <c r="D20" i="1"/>
  <c r="C20" i="1"/>
  <c r="E20" i="1" s="1"/>
  <c r="F20" i="1" s="1"/>
  <c r="B20" i="1"/>
  <c r="AL19" i="1"/>
  <c r="O19" i="1"/>
  <c r="P19" i="1" s="1"/>
  <c r="M19" i="1"/>
  <c r="N19" i="1" s="1"/>
  <c r="I19" i="1"/>
  <c r="G19" i="1" s="1"/>
  <c r="H19" i="1" s="1"/>
  <c r="C19" i="1"/>
  <c r="D19" i="1" s="1"/>
  <c r="B19" i="1"/>
  <c r="AL18" i="1"/>
  <c r="O18" i="1"/>
  <c r="P18" i="1" s="1"/>
  <c r="N18" i="1"/>
  <c r="M18" i="1"/>
  <c r="K18" i="1"/>
  <c r="L18" i="1" s="1"/>
  <c r="J18" i="1"/>
  <c r="I18" i="1"/>
  <c r="G18" i="1" s="1"/>
  <c r="H18" i="1" s="1"/>
  <c r="C18" i="1"/>
  <c r="E18" i="1" s="1"/>
  <c r="F18" i="1" s="1"/>
  <c r="B18" i="1"/>
  <c r="AL17" i="1"/>
  <c r="O17" i="1"/>
  <c r="P17" i="1" s="1"/>
  <c r="M17" i="1"/>
  <c r="N17" i="1" s="1"/>
  <c r="I17" i="1"/>
  <c r="J17" i="1" s="1"/>
  <c r="C17" i="1"/>
  <c r="D17" i="1" s="1"/>
  <c r="B17" i="1"/>
  <c r="AL16" i="1"/>
  <c r="O16" i="1"/>
  <c r="P16" i="1" s="1"/>
  <c r="M16" i="1"/>
  <c r="K16" i="1" s="1"/>
  <c r="L16" i="1" s="1"/>
  <c r="I16" i="1"/>
  <c r="J16" i="1" s="1"/>
  <c r="C16" i="1"/>
  <c r="E16" i="1" s="1"/>
  <c r="F16" i="1" s="1"/>
  <c r="B16" i="1"/>
  <c r="AL15" i="1"/>
  <c r="O15" i="1"/>
  <c r="P15" i="1" s="1"/>
  <c r="M15" i="1"/>
  <c r="N15" i="1" s="1"/>
  <c r="I15" i="1"/>
  <c r="J15" i="1" s="1"/>
  <c r="E15" i="1"/>
  <c r="F15" i="1" s="1"/>
  <c r="C15" i="1"/>
  <c r="D15" i="1" s="1"/>
  <c r="B15" i="1"/>
  <c r="AL14" i="1"/>
  <c r="O14" i="1"/>
  <c r="P14" i="1" s="1"/>
  <c r="M14" i="1"/>
  <c r="N14" i="1" s="1"/>
  <c r="I14" i="1"/>
  <c r="J14" i="1" s="1"/>
  <c r="C14" i="1"/>
  <c r="E14" i="1" s="1"/>
  <c r="F14" i="1" s="1"/>
  <c r="B14" i="1"/>
  <c r="AL13" i="1"/>
  <c r="O13" i="1"/>
  <c r="P13" i="1" s="1"/>
  <c r="M13" i="1"/>
  <c r="N13" i="1" s="1"/>
  <c r="K13" i="1"/>
  <c r="L13" i="1" s="1"/>
  <c r="I13" i="1"/>
  <c r="J13" i="1" s="1"/>
  <c r="C13" i="1"/>
  <c r="E13" i="1" s="1"/>
  <c r="F13" i="1" s="1"/>
  <c r="B13" i="1"/>
  <c r="AL12" i="1"/>
  <c r="O12" i="1"/>
  <c r="P12" i="1" s="1"/>
  <c r="N12" i="1"/>
  <c r="M12" i="1"/>
  <c r="K12" i="1"/>
  <c r="L12" i="1" s="1"/>
  <c r="I12" i="1"/>
  <c r="G12" i="1" s="1"/>
  <c r="H12" i="1" s="1"/>
  <c r="C12" i="1"/>
  <c r="E12" i="1" s="1"/>
  <c r="F12" i="1" s="1"/>
  <c r="B12" i="1"/>
  <c r="AL11" i="1"/>
  <c r="O11" i="1"/>
  <c r="P11" i="1" s="1"/>
  <c r="M11" i="1"/>
  <c r="K11" i="1" s="1"/>
  <c r="L11" i="1" s="1"/>
  <c r="I11" i="1"/>
  <c r="J11" i="1" s="1"/>
  <c r="C11" i="1"/>
  <c r="E11" i="1" s="1"/>
  <c r="F11" i="1" s="1"/>
  <c r="B11" i="1"/>
  <c r="AL10" i="1"/>
  <c r="O10" i="1"/>
  <c r="P10" i="1" s="1"/>
  <c r="M10" i="1"/>
  <c r="K10" i="1" s="1"/>
  <c r="L10" i="1" s="1"/>
  <c r="I10" i="1"/>
  <c r="J10" i="1" s="1"/>
  <c r="G10" i="1"/>
  <c r="H10" i="1" s="1"/>
  <c r="C10" i="1"/>
  <c r="E10" i="1" s="1"/>
  <c r="F10" i="1" s="1"/>
  <c r="B10" i="1"/>
  <c r="AL9" i="1"/>
  <c r="O9" i="1"/>
  <c r="P9" i="1" s="1"/>
  <c r="M9" i="1"/>
  <c r="N9" i="1" s="1"/>
  <c r="K9" i="1"/>
  <c r="L9" i="1" s="1"/>
  <c r="I9" i="1"/>
  <c r="J9" i="1" s="1"/>
  <c r="C9" i="1"/>
  <c r="D9" i="1" s="1"/>
  <c r="B9" i="1"/>
  <c r="AL37" i="1"/>
  <c r="O37" i="1"/>
  <c r="P37" i="1" s="1"/>
  <c r="N37" i="1"/>
  <c r="M37" i="1"/>
  <c r="L37" i="1"/>
  <c r="I37" i="1"/>
  <c r="J37" i="1" s="1"/>
  <c r="G37" i="1"/>
  <c r="H37" i="1" s="1"/>
  <c r="E37" i="1"/>
  <c r="F37" i="1" s="1"/>
  <c r="C37" i="1"/>
  <c r="D37" i="1" s="1"/>
  <c r="A37" i="1" s="1"/>
  <c r="B37" i="1"/>
  <c r="AL36" i="1"/>
  <c r="P36" i="1"/>
  <c r="O36" i="1"/>
  <c r="M36" i="1"/>
  <c r="N36" i="1" s="1"/>
  <c r="L36" i="1"/>
  <c r="I36" i="1"/>
  <c r="J36" i="1" s="1"/>
  <c r="G36" i="1"/>
  <c r="H36" i="1" s="1"/>
  <c r="E36" i="1"/>
  <c r="F36" i="1" s="1"/>
  <c r="C36" i="1"/>
  <c r="D36" i="1" s="1"/>
  <c r="B36" i="1"/>
  <c r="AL35" i="1"/>
  <c r="O35" i="1"/>
  <c r="P35" i="1" s="1"/>
  <c r="M35" i="1"/>
  <c r="N35" i="1" s="1"/>
  <c r="L35" i="1"/>
  <c r="I35" i="1"/>
  <c r="J35" i="1" s="1"/>
  <c r="G35" i="1"/>
  <c r="H35" i="1" s="1"/>
  <c r="E35" i="1"/>
  <c r="F35" i="1" s="1"/>
  <c r="C35" i="1"/>
  <c r="D35" i="1" s="1"/>
  <c r="B35" i="1"/>
  <c r="AL34" i="1"/>
  <c r="O34" i="1"/>
  <c r="P34" i="1" s="1"/>
  <c r="N34" i="1"/>
  <c r="M34" i="1"/>
  <c r="L34" i="1"/>
  <c r="I34" i="1"/>
  <c r="J34" i="1" s="1"/>
  <c r="G34" i="1"/>
  <c r="H34" i="1" s="1"/>
  <c r="E34" i="1"/>
  <c r="F34" i="1" s="1"/>
  <c r="C34" i="1"/>
  <c r="D34" i="1" s="1"/>
  <c r="B34" i="1"/>
  <c r="AL33" i="1"/>
  <c r="P33" i="1"/>
  <c r="O33" i="1"/>
  <c r="M33" i="1"/>
  <c r="N33" i="1" s="1"/>
  <c r="L33" i="1"/>
  <c r="I33" i="1"/>
  <c r="J33" i="1" s="1"/>
  <c r="G33" i="1"/>
  <c r="H33" i="1" s="1"/>
  <c r="E33" i="1"/>
  <c r="F33" i="1" s="1"/>
  <c r="C33" i="1"/>
  <c r="D33" i="1" s="1"/>
  <c r="B33" i="1"/>
  <c r="AL32" i="1"/>
  <c r="O32" i="1"/>
  <c r="P32" i="1" s="1"/>
  <c r="M32" i="1"/>
  <c r="N32" i="1" s="1"/>
  <c r="L32" i="1"/>
  <c r="I32" i="1"/>
  <c r="J32" i="1" s="1"/>
  <c r="G32" i="1"/>
  <c r="H32" i="1" s="1"/>
  <c r="E32" i="1"/>
  <c r="F32" i="1" s="1"/>
  <c r="C32" i="1"/>
  <c r="D32" i="1" s="1"/>
  <c r="B32" i="1"/>
  <c r="G16" i="1" l="1"/>
  <c r="H16" i="1" s="1"/>
  <c r="G20" i="1"/>
  <c r="H20" i="1" s="1"/>
  <c r="D14" i="1"/>
  <c r="A14" i="1" s="1"/>
  <c r="E19" i="1"/>
  <c r="F19" i="1" s="1"/>
  <c r="A19" i="1" s="1"/>
  <c r="K20" i="1"/>
  <c r="L20" i="1" s="1"/>
  <c r="D10" i="1"/>
  <c r="A10" i="1" s="1"/>
  <c r="G14" i="1"/>
  <c r="H14" i="1" s="1"/>
  <c r="G15" i="1"/>
  <c r="H15" i="1" s="1"/>
  <c r="K19" i="1"/>
  <c r="L19" i="1" s="1"/>
  <c r="E9" i="1"/>
  <c r="F9" i="1" s="1"/>
  <c r="G9" i="1"/>
  <c r="H9" i="1" s="1"/>
  <c r="N10" i="1"/>
  <c r="D12" i="1"/>
  <c r="A12" i="1" s="1"/>
  <c r="K14" i="1"/>
  <c r="L14" i="1" s="1"/>
  <c r="E17" i="1"/>
  <c r="F17" i="1" s="1"/>
  <c r="A17" i="1" s="1"/>
  <c r="G17" i="1"/>
  <c r="H17" i="1" s="1"/>
  <c r="A15" i="1"/>
  <c r="A20" i="1"/>
  <c r="A9" i="1"/>
  <c r="N11" i="1"/>
  <c r="D13" i="1"/>
  <c r="A13" i="1" s="1"/>
  <c r="J19" i="1"/>
  <c r="J12" i="1"/>
  <c r="N16" i="1"/>
  <c r="D18" i="1"/>
  <c r="A18" i="1" s="1"/>
  <c r="D11" i="1"/>
  <c r="A11" i="1" s="1"/>
  <c r="G13" i="1"/>
  <c r="H13" i="1" s="1"/>
  <c r="D16" i="1"/>
  <c r="A16" i="1" s="1"/>
  <c r="K17" i="1"/>
  <c r="L17" i="1" s="1"/>
  <c r="G11" i="1"/>
  <c r="H11" i="1" s="1"/>
  <c r="K15" i="1"/>
  <c r="L15" i="1" s="1"/>
  <c r="A35" i="1"/>
  <c r="A33" i="1"/>
  <c r="A32" i="1"/>
  <c r="A36" i="1"/>
  <c r="A34" i="1"/>
</calcChain>
</file>

<file path=xl/sharedStrings.xml><?xml version="1.0" encoding="utf-8"?>
<sst xmlns="http://schemas.openxmlformats.org/spreadsheetml/2006/main" count="155" uniqueCount="78">
  <si>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</si>
  <si>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</si>
  <si>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</si>
  <si>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</si>
  <si>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</si>
  <si>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</si>
  <si>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</si>
  <si>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</si>
  <si>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</si>
  <si>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</si>
  <si>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</si>
  <si>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</si>
  <si>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</si>
  <si>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</si>
  <si>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</si>
  <si>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</si>
  <si>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</si>
  <si>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</si>
  <si>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</si>
  <si>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</si>
  <si>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</si>
  <si>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</si>
  <si>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</si>
  <si>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</si>
  <si>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</si>
  <si>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</si>
  <si>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</si>
  <si>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</si>
  <si>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</si>
  <si>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</si>
  <si>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</si>
  <si>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</si>
  <si>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</si>
  <si>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</si>
  <si>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</si>
  <si>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</si>
  <si>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</si>
  <si>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</si>
  <si>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</si>
  <si>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</si>
  <si>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</si>
  <si>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</si>
  <si>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HEUNG-A AKITA</t>
  </si>
  <si>
    <t>DONGJIN FORTUNE</t>
  </si>
  <si>
    <t>0184N</t>
  </si>
  <si>
    <t>2620N</t>
  </si>
  <si>
    <t>0185N</t>
  </si>
  <si>
    <t>最終</t>
    <rPh sb="0" eb="2">
      <t>サイシュウ</t>
    </rPh>
    <phoneticPr fontId="3"/>
  </si>
  <si>
    <t>TSL</t>
  </si>
  <si>
    <t>金</t>
  </si>
  <si>
    <t>YML</t>
  </si>
  <si>
    <t>DJ</t>
  </si>
  <si>
    <t>月</t>
  </si>
  <si>
    <t>SK</t>
  </si>
  <si>
    <t>0186N</t>
  </si>
  <si>
    <t>2622N</t>
  </si>
  <si>
    <t>0187N</t>
  </si>
  <si>
    <t>2623N</t>
  </si>
  <si>
    <t>0188N</t>
  </si>
  <si>
    <t>2624N</t>
  </si>
  <si>
    <t>0189N</t>
  </si>
  <si>
    <t>2625N</t>
  </si>
  <si>
    <t>PANCON SUCCESS</t>
  </si>
  <si>
    <t>ONE CLARA</t>
  </si>
  <si>
    <t>010W</t>
  </si>
  <si>
    <t>木-土</t>
  </si>
  <si>
    <t>ONE</t>
    <phoneticPr fontId="4"/>
  </si>
  <si>
    <t>ADDISON</t>
  </si>
  <si>
    <t>058W</t>
  </si>
  <si>
    <t>AS CARLOTTA</t>
  </si>
  <si>
    <t>532W</t>
  </si>
  <si>
    <t>ONE</t>
  </si>
  <si>
    <t>012W</t>
  </si>
  <si>
    <t>060W</t>
  </si>
  <si>
    <t>NYK PAULA</t>
  </si>
  <si>
    <t>1042W</t>
  </si>
  <si>
    <t>HEUNG-A XIAMEN</t>
  </si>
  <si>
    <t>2626N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</si>
</sst>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5" formatCode="0000&quot;W&quot;"/>
    <numFmt numFmtId="206" formatCode="mm\-dd"/>
  </numFmts>
  <fonts count="17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rgb="FFFF0000"/>
      <name val="Meiryo UI"/>
      <family val="3"/>
      <charset val="128"/>
    </font>
  </fonts>
  <fills count="17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840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206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9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162" fillId="0" borderId="0" xfId="0" applyFont="1" applyBorder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172" borderId="39" xfId="13831" applyFont="1" applyFill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27" fillId="0" borderId="56" xfId="13813" applyFont="1" applyBorder="1" applyAlignment="1">
      <alignment horizontal="left" vertical="center"/>
    </xf>
    <xf numFmtId="0" fontId="8" fillId="0" borderId="39" xfId="13831" applyFont="1" applyBorder="1" applyAlignment="1">
      <alignment horizontal="center" vertical="center"/>
    </xf>
    <xf numFmtId="0" fontId="27" fillId="0" borderId="39" xfId="13813" applyFont="1" applyBorder="1" applyAlignment="1">
      <alignment horizontal="left" vertical="center"/>
    </xf>
    <xf numFmtId="0" fontId="27" fillId="172" borderId="39" xfId="13813" applyFont="1" applyFill="1" applyBorder="1" applyAlignment="1">
      <alignment horizontal="left" vertical="center"/>
    </xf>
    <xf numFmtId="179" fontId="20" fillId="0" borderId="57" xfId="1" applyNumberFormat="1" applyFont="1" applyBorder="1" applyAlignment="1" applyProtection="1">
      <alignment horizontal="left" vertical="center"/>
      <protection locked="0"/>
    </xf>
    <xf numFmtId="179" fontId="20" fillId="0" borderId="43" xfId="1" applyNumberFormat="1" applyFont="1" applyBorder="1" applyAlignment="1" applyProtection="1">
      <alignment horizontal="left" vertical="center"/>
      <protection locked="0"/>
    </xf>
    <xf numFmtId="205" fontId="20" fillId="0" borderId="39" xfId="1" applyNumberFormat="1" applyFont="1" applyBorder="1" applyAlignment="1" applyProtection="1">
      <alignment horizontal="center" vertical="center" shrinkToFit="1"/>
      <protection locked="0"/>
    </xf>
    <xf numFmtId="179" fontId="20" fillId="0" borderId="39" xfId="1" applyNumberFormat="1" applyFont="1" applyBorder="1" applyAlignment="1" applyProtection="1">
      <alignment horizontal="center" vertical="center"/>
      <protection locked="0"/>
    </xf>
    <xf numFmtId="179" fontId="20" fillId="0" borderId="39" xfId="1" quotePrefix="1" applyNumberFormat="1" applyFont="1" applyBorder="1" applyAlignment="1" applyProtection="1">
      <alignment horizontal="center" vertical="center" wrapText="1"/>
      <protection locked="0"/>
    </xf>
    <xf numFmtId="179" fontId="20" fillId="0" borderId="51" xfId="1" applyNumberFormat="1" applyFont="1" applyBorder="1" applyAlignment="1" applyProtection="1">
      <alignment horizontal="center" vertical="center"/>
      <protection locked="0"/>
    </xf>
    <xf numFmtId="205" fontId="20" fillId="0" borderId="51" xfId="1" applyNumberFormat="1" applyFont="1" applyBorder="1" applyAlignment="1" applyProtection="1">
      <alignment horizontal="center" vertical="center" shrinkToFit="1"/>
      <protection locked="0"/>
    </xf>
    <xf numFmtId="179" fontId="21" fillId="0" borderId="58" xfId="1" applyNumberFormat="1" applyFont="1" applyFill="1" applyBorder="1" applyAlignment="1">
      <alignment horizontal="center" vertical="center"/>
    </xf>
    <xf numFmtId="179" fontId="20" fillId="0" borderId="50" xfId="1" applyNumberFormat="1" applyFont="1" applyBorder="1" applyAlignment="1" applyProtection="1">
      <alignment horizontal="left" vertical="center"/>
      <protection locked="0"/>
    </xf>
    <xf numFmtId="205" fontId="20" fillId="0" borderId="58" xfId="1" applyNumberFormat="1" applyFont="1" applyBorder="1" applyAlignment="1" applyProtection="1">
      <alignment horizontal="center" vertical="center" shrinkToFit="1"/>
      <protection locked="0"/>
    </xf>
    <xf numFmtId="179" fontId="20" fillId="0" borderId="58" xfId="1" applyNumberFormat="1" applyFont="1" applyBorder="1" applyAlignment="1" applyProtection="1">
      <alignment horizontal="center" vertical="center"/>
      <protection locked="0"/>
    </xf>
    <xf numFmtId="179" fontId="20" fillId="0" borderId="58" xfId="1" applyNumberFormat="1" applyFont="1" applyFill="1" applyBorder="1" applyAlignment="1" applyProtection="1">
      <alignment horizontal="center" vertical="center"/>
      <protection locked="0"/>
    </xf>
    <xf numFmtId="179" fontId="20" fillId="0" borderId="51" xfId="1" quotePrefix="1" applyNumberFormat="1" applyFont="1" applyBorder="1" applyAlignment="1" applyProtection="1">
      <alignment horizontal="center" vertical="center" wrapText="1"/>
      <protection locked="0"/>
    </xf>
    <xf numFmtId="179" fontId="20" fillId="0" borderId="58" xfId="1" quotePrefix="1" applyNumberFormat="1" applyFont="1" applyBorder="1" applyAlignment="1" applyProtection="1">
      <alignment horizontal="center" vertical="center" wrapText="1"/>
      <protection locked="0"/>
    </xf>
    <xf numFmtId="0" fontId="21" fillId="0" borderId="58" xfId="1" applyFont="1" applyFill="1" applyBorder="1" applyAlignment="1">
      <alignment horizontal="center" vertical="center"/>
    </xf>
    <xf numFmtId="0" fontId="8" fillId="172" borderId="39" xfId="13835" applyFont="1" applyFill="1" applyBorder="1" applyAlignment="1">
      <alignment horizontal="center" vertical="center"/>
    </xf>
    <xf numFmtId="179" fontId="8" fillId="172" borderId="39" xfId="13835" applyNumberFormat="1" applyFont="1" applyFill="1" applyBorder="1" applyAlignment="1">
      <alignment horizontal="center" vertical="center"/>
    </xf>
    <xf numFmtId="0" fontId="8" fillId="0" borderId="39" xfId="13835" applyFont="1" applyBorder="1" applyAlignment="1">
      <alignment horizontal="center" vertical="center"/>
    </xf>
    <xf numFmtId="179" fontId="8" fillId="0" borderId="39" xfId="13835" applyNumberFormat="1" applyFont="1" applyBorder="1" applyAlignment="1">
      <alignment horizontal="center" vertical="center"/>
    </xf>
    <xf numFmtId="0" fontId="8" fillId="0" borderId="56" xfId="13835" applyFont="1" applyBorder="1" applyAlignment="1">
      <alignment vertical="center"/>
    </xf>
    <xf numFmtId="0" fontId="8" fillId="172" borderId="56" xfId="13835" applyFont="1" applyFill="1" applyBorder="1" applyAlignment="1">
      <alignment vertical="center"/>
    </xf>
    <xf numFmtId="0" fontId="21" fillId="0" borderId="59" xfId="1" applyFont="1" applyFill="1" applyBorder="1" applyAlignment="1">
      <alignment horizontal="center" vertical="center"/>
    </xf>
    <xf numFmtId="0" fontId="8" fillId="0" borderId="56" xfId="13837" applyFont="1" applyBorder="1" applyAlignment="1">
      <alignment vertical="center"/>
    </xf>
    <xf numFmtId="0" fontId="8" fillId="172" borderId="39" xfId="13820" applyFont="1" applyFill="1" applyBorder="1" applyAlignment="1">
      <alignment vertical="center"/>
    </xf>
    <xf numFmtId="0" fontId="8" fillId="172" borderId="56" xfId="13837" applyFont="1" applyFill="1" applyBorder="1" applyAlignment="1">
      <alignment vertical="center"/>
    </xf>
    <xf numFmtId="206" fontId="8" fillId="0" borderId="56" xfId="13834" applyFont="1" applyBorder="1" applyAlignment="1">
      <alignment horizontal="left" vertical="center"/>
    </xf>
    <xf numFmtId="206" fontId="8" fillId="172" borderId="56" xfId="13834" applyFont="1" applyFill="1" applyBorder="1" applyAlignment="1">
      <alignment horizontal="left" vertical="center"/>
    </xf>
    <xf numFmtId="206" fontId="8" fillId="172" borderId="60" xfId="13834" applyFont="1" applyFill="1" applyBorder="1" applyAlignment="1">
      <alignment horizontal="left" vertical="center"/>
    </xf>
    <xf numFmtId="0" fontId="27" fillId="0" borderId="60" xfId="13813" applyFont="1" applyBorder="1" applyAlignment="1">
      <alignment horizontal="left" vertical="center"/>
    </xf>
    <xf numFmtId="179" fontId="20" fillId="0" borderId="0" xfId="1" applyNumberFormat="1" applyFont="1" applyBorder="1" applyAlignment="1" applyProtection="1">
      <alignment horizontal="left" vertical="center"/>
      <protection locked="0"/>
    </xf>
    <xf numFmtId="205" fontId="20" fillId="0" borderId="0" xfId="1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Border="1">
      <alignment vertical="center"/>
    </xf>
    <xf numFmtId="206" fontId="8" fillId="172" borderId="0" xfId="13834" applyFont="1" applyFill="1" applyBorder="1" applyAlignment="1">
      <alignment horizontal="left" vertical="center"/>
    </xf>
    <xf numFmtId="206" fontId="8" fillId="172" borderId="0" xfId="13834" applyFont="1" applyFill="1" applyBorder="1" applyAlignment="1">
      <alignment horizontal="center" vertical="center"/>
    </xf>
    <xf numFmtId="179" fontId="8" fillId="173" borderId="0" xfId="13838" applyNumberFormat="1" applyFont="1" applyFill="1" applyBorder="1" applyAlignment="1">
      <alignment horizontal="center" vertical="center"/>
    </xf>
    <xf numFmtId="179" fontId="8" fillId="172" borderId="0" xfId="13838" applyNumberFormat="1" applyFont="1" applyFill="1" applyBorder="1" applyAlignment="1">
      <alignment horizontal="center" vertical="center"/>
    </xf>
    <xf numFmtId="0" fontId="8" fillId="172" borderId="0" xfId="13838" applyFont="1" applyFill="1" applyBorder="1" applyAlignment="1">
      <alignment horizontal="center" vertical="center"/>
    </xf>
    <xf numFmtId="0" fontId="8" fillId="172" borderId="0" xfId="13820" applyFont="1" applyFill="1" applyBorder="1" applyAlignment="1">
      <alignment horizontal="center" vertical="center"/>
    </xf>
    <xf numFmtId="0" fontId="27" fillId="0" borderId="0" xfId="13813" applyFont="1" applyBorder="1" applyAlignment="1">
      <alignment horizontal="left" vertical="center"/>
    </xf>
    <xf numFmtId="206" fontId="173" fillId="172" borderId="56" xfId="13834" applyFont="1" applyFill="1" applyBorder="1" applyAlignment="1">
      <alignment horizontal="left" vertical="center"/>
    </xf>
    <xf numFmtId="206" fontId="173" fillId="172" borderId="56" xfId="13834" applyFont="1" applyFill="1" applyBorder="1" applyAlignment="1">
      <alignment horizontal="center" vertical="center"/>
    </xf>
    <xf numFmtId="179" fontId="8" fillId="173" borderId="39" xfId="0" applyNumberFormat="1" applyFont="1" applyFill="1" applyBorder="1" applyAlignment="1">
      <alignment horizontal="center" vertical="center"/>
    </xf>
    <xf numFmtId="179" fontId="173" fillId="172" borderId="39" xfId="0" applyNumberFormat="1" applyFont="1" applyFill="1" applyBorder="1" applyAlignment="1">
      <alignment horizontal="center" vertical="center"/>
    </xf>
    <xf numFmtId="0" fontId="173" fillId="172" borderId="39" xfId="0" applyFont="1" applyFill="1" applyBorder="1" applyAlignment="1">
      <alignment horizontal="center" vertical="center"/>
    </xf>
    <xf numFmtId="0" fontId="173" fillId="172" borderId="39" xfId="13820" applyFont="1" applyFill="1" applyBorder="1" applyAlignment="1">
      <alignment horizontal="center" vertical="center"/>
    </xf>
    <xf numFmtId="206" fontId="173" fillId="0" borderId="56" xfId="13834" applyFont="1" applyBorder="1" applyAlignment="1">
      <alignment horizontal="left" vertical="center"/>
    </xf>
    <xf numFmtId="206" fontId="173" fillId="0" borderId="56" xfId="13834" applyFont="1" applyBorder="1" applyAlignment="1">
      <alignment horizontal="center" vertical="center"/>
    </xf>
    <xf numFmtId="179" fontId="8" fillId="0" borderId="39" xfId="0" applyNumberFormat="1" applyFont="1" applyBorder="1" applyAlignment="1">
      <alignment horizontal="center" vertical="center"/>
    </xf>
    <xf numFmtId="179" fontId="173" fillId="0" borderId="39" xfId="0" applyNumberFormat="1" applyFont="1" applyBorder="1" applyAlignment="1">
      <alignment horizontal="center" vertical="center"/>
    </xf>
    <xf numFmtId="0" fontId="173" fillId="0" borderId="39" xfId="0" applyFont="1" applyBorder="1" applyAlignment="1">
      <alignment horizontal="center" vertical="center"/>
    </xf>
    <xf numFmtId="0" fontId="173" fillId="0" borderId="39" xfId="13820" applyFont="1" applyBorder="1" applyAlignment="1">
      <alignment horizontal="center" vertical="center"/>
    </xf>
    <xf numFmtId="179" fontId="8" fillId="0" borderId="56" xfId="0" applyNumberFormat="1" applyFont="1" applyBorder="1" applyAlignment="1">
      <alignment horizontal="center" vertical="center"/>
    </xf>
    <xf numFmtId="179" fontId="173" fillId="0" borderId="56" xfId="0" applyNumberFormat="1" applyFont="1" applyBorder="1" applyAlignment="1">
      <alignment horizontal="center" vertical="center"/>
    </xf>
    <xf numFmtId="0" fontId="173" fillId="0" borderId="56" xfId="0" applyFont="1" applyBorder="1" applyAlignment="1">
      <alignment horizontal="center" vertical="center"/>
    </xf>
    <xf numFmtId="0" fontId="173" fillId="0" borderId="56" xfId="13820" applyFont="1" applyBorder="1" applyAlignment="1">
      <alignment horizontal="center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8" fillId="0" borderId="60" xfId="13837" applyFont="1" applyBorder="1" applyAlignment="1">
      <alignment vertical="center"/>
    </xf>
    <xf numFmtId="179" fontId="20" fillId="0" borderId="0" xfId="1" applyNumberFormat="1" applyFont="1" applyBorder="1" applyAlignment="1" applyProtection="1">
      <alignment horizontal="center" vertical="center"/>
      <protection locked="0"/>
    </xf>
    <xf numFmtId="179" fontId="20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>
      <alignment vertical="center"/>
    </xf>
    <xf numFmtId="0" fontId="8" fillId="172" borderId="0" xfId="13837" applyFont="1" applyFill="1" applyBorder="1" applyAlignment="1">
      <alignment vertical="center"/>
    </xf>
    <xf numFmtId="0" fontId="8" fillId="172" borderId="0" xfId="13837" applyFont="1" applyFill="1" applyBorder="1" applyAlignment="1">
      <alignment horizontal="center" vertical="center"/>
    </xf>
    <xf numFmtId="179" fontId="8" fillId="172" borderId="0" xfId="13837" applyNumberFormat="1" applyFont="1" applyFill="1" applyBorder="1" applyAlignment="1">
      <alignment horizontal="center" vertical="center"/>
    </xf>
    <xf numFmtId="0" fontId="8" fillId="0" borderId="0" xfId="13837" applyFont="1" applyBorder="1" applyAlignment="1">
      <alignment vertical="center"/>
    </xf>
    <xf numFmtId="0" fontId="8" fillId="0" borderId="0" xfId="13837" applyFont="1" applyBorder="1" applyAlignment="1">
      <alignment horizontal="center" vertical="center"/>
    </xf>
    <xf numFmtId="179" fontId="8" fillId="0" borderId="0" xfId="13837" applyNumberFormat="1" applyFont="1" applyBorder="1" applyAlignment="1">
      <alignment horizontal="center" vertical="center"/>
    </xf>
    <xf numFmtId="0" fontId="8" fillId="172" borderId="39" xfId="13820" applyFont="1" applyFill="1" applyBorder="1" applyAlignment="1">
      <alignment horizontal="center" vertical="center"/>
    </xf>
    <xf numFmtId="0" fontId="8" fillId="0" borderId="56" xfId="13839" applyFont="1" applyBorder="1" applyAlignment="1">
      <alignment horizontal="center" vertical="center"/>
    </xf>
    <xf numFmtId="179" fontId="8" fillId="0" borderId="56" xfId="13839" applyNumberFormat="1" applyFont="1" applyBorder="1" applyAlignment="1">
      <alignment horizontal="center" vertical="center"/>
    </xf>
    <xf numFmtId="0" fontId="8" fillId="172" borderId="39" xfId="13839" applyFont="1" applyFill="1" applyBorder="1" applyAlignment="1">
      <alignment horizontal="center" vertical="center"/>
    </xf>
    <xf numFmtId="179" fontId="8" fillId="172" borderId="39" xfId="13839" applyNumberFormat="1" applyFont="1" applyFill="1" applyBorder="1" applyAlignment="1">
      <alignment horizontal="center" vertical="center"/>
    </xf>
    <xf numFmtId="0" fontId="8" fillId="0" borderId="39" xfId="13839" applyFont="1" applyBorder="1" applyAlignment="1">
      <alignment horizontal="center" vertical="center"/>
    </xf>
    <xf numFmtId="179" fontId="8" fillId="0" borderId="39" xfId="13839" applyNumberFormat="1" applyFont="1" applyBorder="1" applyAlignment="1">
      <alignment horizontal="center" vertical="center"/>
    </xf>
    <xf numFmtId="0" fontId="8" fillId="0" borderId="56" xfId="13839" applyFont="1" applyBorder="1" applyAlignment="1">
      <alignment vertical="center"/>
    </xf>
    <xf numFmtId="0" fontId="8" fillId="172" borderId="39" xfId="13820" applyFont="1" applyFill="1" applyBorder="1" applyAlignment="1">
      <alignment vertical="center"/>
    </xf>
    <xf numFmtId="179" fontId="8" fillId="172" borderId="56" xfId="13839" applyNumberFormat="1" applyFont="1" applyFill="1" applyBorder="1" applyAlignment="1">
      <alignment horizontal="center" vertical="center"/>
    </xf>
    <xf numFmtId="0" fontId="8" fillId="172" borderId="56" xfId="13839" applyFont="1" applyFill="1" applyBorder="1" applyAlignment="1">
      <alignment vertical="center"/>
    </xf>
  </cellXfs>
  <cellStyles count="13840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date_style" xfId="13834" xr:uid="{7953BC72-DC5A-43AC-9F1D-D80FCBF6836E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41" xfId="13825" xr:uid="{A179AC07-1F9C-4E27-A3D1-D1E58BA9FD85}"/>
    <cellStyle name="標準 42" xfId="13826" xr:uid="{311D8340-9918-4C67-AABE-8EEEEEB7D723}"/>
    <cellStyle name="標準 43" xfId="13828" xr:uid="{9C2758FA-5B9C-4ED4-B998-99E78FE651AB}"/>
    <cellStyle name="標準 44" xfId="13827" xr:uid="{A5E996BA-8560-4B35-9BCE-10B0EA1C2F05}"/>
    <cellStyle name="標準 45" xfId="13829" xr:uid="{978579A3-2B52-4774-83AD-921C2FEDB42D}"/>
    <cellStyle name="標準 46" xfId="13830" xr:uid="{8AA7BB6E-210C-436C-A4D9-5DC2F7DD4219}"/>
    <cellStyle name="標準 47" xfId="13833" xr:uid="{DB29D841-587A-42BB-BE9D-85422A65D1DC}"/>
    <cellStyle name="標準 48" xfId="13835" xr:uid="{D0D67B8E-F430-47A6-9462-AD62381911F8}"/>
    <cellStyle name="標準 49" xfId="13837" xr:uid="{54CFBED4-A384-478C-8D46-7D0BC440BC68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50" xfId="13836" xr:uid="{ADD1074E-52EA-4163-B15B-DF61D840A596}"/>
    <cellStyle name="標準 51" xfId="13838" xr:uid="{50C40676-B327-446F-8014-C26FE1AD5DA6}"/>
    <cellStyle name="標準 52" xfId="13832" xr:uid="{7AD19ED4-D4DE-4603-8772-62BAFA8A2E70}"/>
    <cellStyle name="標準 53" xfId="13831" xr:uid="{C423B31B-19FE-4250-98F8-5F2943B07A68}"/>
    <cellStyle name="標準 54" xfId="13839" xr:uid="{DFB3717B-46E4-4650-B4D5-7477596C0401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23811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L50"/>
  <sheetViews>
    <sheetView tabSelected="1" view="pageBreakPreview" zoomScale="40" zoomScaleNormal="40" zoomScaleSheetLayoutView="40" zoomScalePageLayoutView="25" workbookViewId="0">
      <selection activeCell="R25" sqref="R25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5.125" style="19" customWidth="1"/>
    <col min="23" max="23" width="9" style="19"/>
    <col min="24" max="24" width="9.625" style="19" customWidth="1"/>
    <col min="25" max="25" width="9" style="19"/>
    <col min="26" max="38" width="9" style="19" hidden="1" customWidth="1"/>
    <col min="39" max="39" width="9" style="19" customWidth="1"/>
    <col min="40" max="16384" width="9" style="19"/>
  </cols>
  <sheetData>
    <row r="1" spans="1:3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3" t="s">
        <v>17</v>
      </c>
      <c r="P1" s="143"/>
      <c r="Q1" s="143"/>
      <c r="R1" s="143"/>
      <c r="S1" s="143"/>
      <c r="T1" s="143"/>
      <c r="U1" s="3"/>
    </row>
    <row r="2" spans="1:38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38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144"/>
      <c r="J3" s="144"/>
      <c r="M3" s="8"/>
      <c r="N3" s="9"/>
      <c r="O3" s="144"/>
      <c r="P3" s="144"/>
      <c r="Q3" s="11"/>
      <c r="R3" s="9" t="s">
        <v>2</v>
      </c>
      <c r="S3" s="144">
        <v>46160</v>
      </c>
      <c r="T3" s="144"/>
      <c r="U3" s="20" t="s">
        <v>18</v>
      </c>
      <c r="V3" s="11"/>
    </row>
    <row r="4" spans="1:38" s="13" customFormat="1" ht="37.5" customHeight="1">
      <c r="A4" s="136" t="s">
        <v>10</v>
      </c>
      <c r="B4" s="139" t="s">
        <v>3</v>
      </c>
      <c r="C4" s="139" t="s">
        <v>4</v>
      </c>
      <c r="D4" s="139"/>
      <c r="E4" s="139"/>
      <c r="F4" s="139"/>
      <c r="G4" s="139" t="s">
        <v>11</v>
      </c>
      <c r="H4" s="139"/>
      <c r="I4" s="139"/>
      <c r="J4" s="139"/>
      <c r="K4" s="139" t="s">
        <v>5</v>
      </c>
      <c r="L4" s="139"/>
      <c r="M4" s="139"/>
      <c r="N4" s="139"/>
      <c r="O4" s="131" t="s">
        <v>6</v>
      </c>
      <c r="P4" s="132"/>
      <c r="Q4" s="12"/>
      <c r="R4" s="12"/>
      <c r="S4" s="12"/>
      <c r="T4" s="12"/>
    </row>
    <row r="5" spans="1:38" s="13" customFormat="1" ht="26.25" customHeight="1">
      <c r="A5" s="137"/>
      <c r="B5" s="140"/>
      <c r="C5" s="133" t="s">
        <v>12</v>
      </c>
      <c r="D5" s="133"/>
      <c r="E5" s="133" t="s">
        <v>13</v>
      </c>
      <c r="F5" s="133"/>
      <c r="G5" s="133" t="s">
        <v>24</v>
      </c>
      <c r="H5" s="133"/>
      <c r="I5" s="133" t="s">
        <v>25</v>
      </c>
      <c r="J5" s="133"/>
      <c r="K5" s="133" t="s">
        <v>24</v>
      </c>
      <c r="L5" s="133"/>
      <c r="M5" s="133" t="s">
        <v>26</v>
      </c>
      <c r="N5" s="133"/>
      <c r="O5" s="134" t="s">
        <v>14</v>
      </c>
      <c r="P5" s="135"/>
      <c r="Q5" s="12"/>
      <c r="R5" s="12"/>
      <c r="S5" s="12"/>
      <c r="T5" s="12"/>
    </row>
    <row r="6" spans="1:38" s="13" customFormat="1" ht="16.5" customHeight="1">
      <c r="A6" s="137"/>
      <c r="B6" s="140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35"/>
      <c r="Q6" s="12"/>
      <c r="R6" s="12"/>
      <c r="S6" s="12"/>
      <c r="T6" s="12"/>
    </row>
    <row r="7" spans="1:38" s="13" customFormat="1" ht="26.25" hidden="1" customHeight="1">
      <c r="A7" s="137"/>
      <c r="B7" s="140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35"/>
      <c r="Q7" s="12"/>
      <c r="R7" s="12"/>
      <c r="S7" s="12"/>
      <c r="T7" s="12"/>
    </row>
    <row r="8" spans="1:38" s="14" customFormat="1" ht="37.5" customHeight="1">
      <c r="A8" s="138"/>
      <c r="B8" s="141"/>
      <c r="C8" s="47"/>
      <c r="D8" s="47"/>
      <c r="E8" s="47"/>
      <c r="F8" s="47"/>
      <c r="G8" s="47"/>
      <c r="H8" s="47"/>
      <c r="I8" s="47"/>
      <c r="J8" s="47"/>
      <c r="K8" s="142" t="s">
        <v>7</v>
      </c>
      <c r="L8" s="142"/>
      <c r="M8" s="142" t="s">
        <v>15</v>
      </c>
      <c r="N8" s="142"/>
      <c r="O8" s="129" t="s">
        <v>40</v>
      </c>
      <c r="P8" s="130"/>
      <c r="Q8" s="12"/>
      <c r="R8" s="12"/>
      <c r="S8" s="12"/>
      <c r="T8" s="12"/>
      <c r="Z8" s="66"/>
      <c r="AA8" s="66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 t="s">
        <v>47</v>
      </c>
    </row>
    <row r="9" spans="1:38" s="15" customFormat="1" ht="45" customHeight="1">
      <c r="A9" s="74" t="str">
        <f>IF(AND(D9="水",F9="水"),AL9,"★"&amp;AL9)</f>
        <v>DONGJIN FORTUNE</v>
      </c>
      <c r="B9" s="83" t="str">
        <f t="shared" ref="B9:B20" si="0">AA9</f>
        <v>0184N</v>
      </c>
      <c r="C9" s="84">
        <f t="shared" ref="C9:C20" si="1">AB9</f>
        <v>46162</v>
      </c>
      <c r="D9" s="84" t="str">
        <f>TEXT(C9,"aaa")</f>
        <v>水</v>
      </c>
      <c r="E9" s="84">
        <f t="shared" ref="E9:E20" si="2">C9</f>
        <v>46162</v>
      </c>
      <c r="F9" s="84" t="str">
        <f>TEXT(E9,"aaa")</f>
        <v>水</v>
      </c>
      <c r="G9" s="84">
        <f t="shared" ref="G9:G20" si="3">I9</f>
        <v>46164</v>
      </c>
      <c r="H9" s="84" t="str">
        <f>TEXT(G9,"aaa")</f>
        <v>金</v>
      </c>
      <c r="I9" s="84">
        <f t="shared" ref="I9:I20" si="4">AC9</f>
        <v>46164</v>
      </c>
      <c r="J9" s="87" t="str">
        <f>TEXT(I9,"aaa")</f>
        <v>金</v>
      </c>
      <c r="K9" s="87">
        <f t="shared" ref="K9:K20" si="5">M9</f>
        <v>46164</v>
      </c>
      <c r="L9" s="87" t="str">
        <f>TEXT(K9,"aaa")</f>
        <v>金</v>
      </c>
      <c r="M9" s="87">
        <f t="shared" ref="M9:M20" si="6">AD9</f>
        <v>46164</v>
      </c>
      <c r="N9" s="88" t="str">
        <f t="shared" ref="N9:N20" si="7">TEXT(M9,"aaa")</f>
        <v>金</v>
      </c>
      <c r="O9" s="81">
        <f t="shared" ref="O9:O20" si="8">AF9</f>
        <v>46167</v>
      </c>
      <c r="P9" s="95" t="str">
        <f t="shared" ref="P9:P20" si="9">TEXT(O9,"aaa")</f>
        <v>月</v>
      </c>
      <c r="Z9" s="93" t="s">
        <v>43</v>
      </c>
      <c r="AA9" s="91" t="s">
        <v>44</v>
      </c>
      <c r="AB9" s="92">
        <v>46162</v>
      </c>
      <c r="AC9" s="92">
        <v>46164</v>
      </c>
      <c r="AD9" s="92">
        <v>46164</v>
      </c>
      <c r="AE9" s="91" t="s">
        <v>49</v>
      </c>
      <c r="AF9" s="92">
        <v>46167</v>
      </c>
      <c r="AG9" s="91" t="s">
        <v>51</v>
      </c>
      <c r="AH9" s="68" t="s">
        <v>48</v>
      </c>
      <c r="AI9" s="69"/>
      <c r="AJ9" s="37" t="s">
        <v>43</v>
      </c>
      <c r="AK9" s="73"/>
      <c r="AL9" s="70" t="str">
        <f t="shared" ref="AL9:AL12" si="10">IF(Z9=AJ9,Z9,"※"&amp;Z9)</f>
        <v>DONGJIN FORTUNE</v>
      </c>
    </row>
    <row r="10" spans="1:38" s="15" customFormat="1" ht="45" customHeight="1">
      <c r="A10" s="75" t="str">
        <f>IF(AND(D10="木",F10="木"),AL10,"★"&amp;AL10)</f>
        <v>HEUNG-A AKITA</v>
      </c>
      <c r="B10" s="76" t="str">
        <f t="shared" si="0"/>
        <v>2620N</v>
      </c>
      <c r="C10" s="77">
        <f t="shared" si="1"/>
        <v>46163</v>
      </c>
      <c r="D10" s="77" t="str">
        <f>TEXT(C10,"aaa")</f>
        <v>木</v>
      </c>
      <c r="E10" s="77">
        <f t="shared" si="2"/>
        <v>46163</v>
      </c>
      <c r="F10" s="77" t="str">
        <f>TEXT(E10,"aaa")</f>
        <v>木</v>
      </c>
      <c r="G10" s="77">
        <f t="shared" si="3"/>
        <v>46167</v>
      </c>
      <c r="H10" s="77" t="str">
        <f>TEXT(G10,"aaa")</f>
        <v>月</v>
      </c>
      <c r="I10" s="77">
        <f t="shared" si="4"/>
        <v>46167</v>
      </c>
      <c r="J10" s="78" t="str">
        <f>TEXT(I10,"aaa")</f>
        <v>月</v>
      </c>
      <c r="K10" s="78">
        <f t="shared" si="5"/>
        <v>46167</v>
      </c>
      <c r="L10" s="78" t="str">
        <f>TEXT(K10,"aaa")</f>
        <v>月</v>
      </c>
      <c r="M10" s="78">
        <f t="shared" si="6"/>
        <v>46167</v>
      </c>
      <c r="N10" s="39" t="str">
        <f t="shared" si="7"/>
        <v>月</v>
      </c>
      <c r="O10" s="38">
        <f t="shared" si="8"/>
        <v>46171</v>
      </c>
      <c r="P10" s="41" t="str">
        <f t="shared" si="9"/>
        <v>金</v>
      </c>
      <c r="Z10" s="94" t="s">
        <v>42</v>
      </c>
      <c r="AA10" s="89" t="s">
        <v>45</v>
      </c>
      <c r="AB10" s="90">
        <v>46163</v>
      </c>
      <c r="AC10" s="90">
        <v>46167</v>
      </c>
      <c r="AD10" s="90">
        <v>46167</v>
      </c>
      <c r="AE10" s="89" t="s">
        <v>52</v>
      </c>
      <c r="AF10" s="90">
        <v>46171</v>
      </c>
      <c r="AG10" s="89" t="s">
        <v>53</v>
      </c>
      <c r="AH10" s="71" t="s">
        <v>50</v>
      </c>
      <c r="AI10" s="69"/>
      <c r="AJ10" s="37" t="s">
        <v>42</v>
      </c>
      <c r="AK10" s="72"/>
      <c r="AL10" s="70" t="str">
        <f t="shared" si="10"/>
        <v>HEUNG-A AKITA</v>
      </c>
    </row>
    <row r="11" spans="1:38" s="15" customFormat="1" ht="45" customHeight="1">
      <c r="A11" s="75" t="str">
        <f>IF(AND(D11="水",F11="水"),AL11,"★"&amp;AL11)</f>
        <v>DONGJIN FORTUNE</v>
      </c>
      <c r="B11" s="76" t="str">
        <f t="shared" si="0"/>
        <v>0185N</v>
      </c>
      <c r="C11" s="77">
        <f t="shared" si="1"/>
        <v>46169</v>
      </c>
      <c r="D11" s="77" t="str">
        <f t="shared" ref="D11:D20" si="11">TEXT(C11,"aaa")</f>
        <v>水</v>
      </c>
      <c r="E11" s="77">
        <f t="shared" si="2"/>
        <v>46169</v>
      </c>
      <c r="F11" s="77" t="str">
        <f t="shared" ref="F11:F20" si="12">TEXT(E11,"aaa")</f>
        <v>水</v>
      </c>
      <c r="G11" s="77">
        <f t="shared" si="3"/>
        <v>46171</v>
      </c>
      <c r="H11" s="77" t="str">
        <f t="shared" ref="H11:H20" si="13">TEXT(G11,"aaa")</f>
        <v>金</v>
      </c>
      <c r="I11" s="77">
        <f t="shared" si="4"/>
        <v>46171</v>
      </c>
      <c r="J11" s="78" t="str">
        <f t="shared" ref="J11:J20" si="14">TEXT(I11,"aaa")</f>
        <v>金</v>
      </c>
      <c r="K11" s="78">
        <f t="shared" si="5"/>
        <v>46171</v>
      </c>
      <c r="L11" s="78" t="str">
        <f t="shared" ref="L11:L20" si="15">TEXT(K11,"aaa")</f>
        <v>金</v>
      </c>
      <c r="M11" s="78">
        <f t="shared" si="6"/>
        <v>46171</v>
      </c>
      <c r="N11" s="39" t="str">
        <f t="shared" si="7"/>
        <v>金</v>
      </c>
      <c r="O11" s="38">
        <f t="shared" si="8"/>
        <v>46174</v>
      </c>
      <c r="P11" s="41" t="str">
        <f t="shared" si="9"/>
        <v>月</v>
      </c>
      <c r="Z11" s="93" t="s">
        <v>43</v>
      </c>
      <c r="AA11" s="91" t="s">
        <v>46</v>
      </c>
      <c r="AB11" s="92">
        <v>46169</v>
      </c>
      <c r="AC11" s="92">
        <v>46171</v>
      </c>
      <c r="AD11" s="92">
        <v>46171</v>
      </c>
      <c r="AE11" s="91" t="s">
        <v>49</v>
      </c>
      <c r="AF11" s="92">
        <v>46174</v>
      </c>
      <c r="AG11" s="91" t="s">
        <v>51</v>
      </c>
      <c r="AH11" s="68" t="s">
        <v>48</v>
      </c>
      <c r="AI11" s="66"/>
      <c r="AJ11" s="42" t="s">
        <v>43</v>
      </c>
      <c r="AK11" s="66"/>
      <c r="AL11" s="70" t="str">
        <f>IF(Z11=AJ11,Z11,"※"&amp;Z11)</f>
        <v>DONGJIN FORTUNE</v>
      </c>
    </row>
    <row r="12" spans="1:38" s="15" customFormat="1" ht="45" customHeight="1">
      <c r="A12" s="75" t="str">
        <f>IF(AND(D12="木",F12="木"),AL12,"★"&amp;AL12)</f>
        <v>※HEUNG-A XIAMEN</v>
      </c>
      <c r="B12" s="76" t="str">
        <f t="shared" si="0"/>
        <v>2622N</v>
      </c>
      <c r="C12" s="77">
        <f t="shared" si="1"/>
        <v>46170</v>
      </c>
      <c r="D12" s="77" t="str">
        <f t="shared" si="11"/>
        <v>木</v>
      </c>
      <c r="E12" s="77">
        <f t="shared" si="2"/>
        <v>46170</v>
      </c>
      <c r="F12" s="77" t="str">
        <f t="shared" si="12"/>
        <v>木</v>
      </c>
      <c r="G12" s="77">
        <f t="shared" si="3"/>
        <v>46174</v>
      </c>
      <c r="H12" s="77" t="str">
        <f t="shared" si="13"/>
        <v>月</v>
      </c>
      <c r="I12" s="77">
        <f t="shared" si="4"/>
        <v>46174</v>
      </c>
      <c r="J12" s="78" t="str">
        <f t="shared" si="14"/>
        <v>月</v>
      </c>
      <c r="K12" s="78">
        <f t="shared" si="5"/>
        <v>46174</v>
      </c>
      <c r="L12" s="78" t="str">
        <f t="shared" si="15"/>
        <v>月</v>
      </c>
      <c r="M12" s="78">
        <f t="shared" si="6"/>
        <v>46174</v>
      </c>
      <c r="N12" s="39" t="str">
        <f t="shared" si="7"/>
        <v>月</v>
      </c>
      <c r="O12" s="38">
        <f t="shared" si="8"/>
        <v>46178</v>
      </c>
      <c r="P12" s="41" t="str">
        <f t="shared" si="9"/>
        <v>金</v>
      </c>
      <c r="Z12" s="187" t="s">
        <v>76</v>
      </c>
      <c r="AA12" s="181" t="s">
        <v>55</v>
      </c>
      <c r="AB12" s="182">
        <v>46170</v>
      </c>
      <c r="AC12" s="182">
        <v>46174</v>
      </c>
      <c r="AD12" s="182">
        <v>46174</v>
      </c>
      <c r="AE12" s="181" t="s">
        <v>52</v>
      </c>
      <c r="AF12" s="182">
        <v>46178</v>
      </c>
      <c r="AG12" s="181" t="s">
        <v>53</v>
      </c>
      <c r="AJ12" s="96" t="s">
        <v>42</v>
      </c>
      <c r="AL12" s="70" t="str">
        <f t="shared" ref="AL12:AL20" si="16">IF(Z12=AJ12,Z12,"※"&amp;Z12)</f>
        <v>※HEUNG-A XIAMEN</v>
      </c>
    </row>
    <row r="13" spans="1:38" s="15" customFormat="1" ht="45" customHeight="1">
      <c r="A13" s="75" t="str">
        <f t="shared" ref="A13:A19" si="17">IF(AND(D13="水",F13="水"),AL13,"★"&amp;AL13)</f>
        <v>DONGJIN FORTUNE</v>
      </c>
      <c r="B13" s="76" t="str">
        <f t="shared" si="0"/>
        <v>0186N</v>
      </c>
      <c r="C13" s="77">
        <f t="shared" si="1"/>
        <v>46176</v>
      </c>
      <c r="D13" s="77" t="str">
        <f t="shared" si="11"/>
        <v>水</v>
      </c>
      <c r="E13" s="77">
        <f t="shared" si="2"/>
        <v>46176</v>
      </c>
      <c r="F13" s="77" t="str">
        <f t="shared" si="12"/>
        <v>水</v>
      </c>
      <c r="G13" s="77">
        <f t="shared" si="3"/>
        <v>46178</v>
      </c>
      <c r="H13" s="77" t="str">
        <f t="shared" si="13"/>
        <v>金</v>
      </c>
      <c r="I13" s="77">
        <f t="shared" si="4"/>
        <v>46178</v>
      </c>
      <c r="J13" s="78" t="str">
        <f t="shared" si="14"/>
        <v>金</v>
      </c>
      <c r="K13" s="78">
        <f t="shared" si="5"/>
        <v>46178</v>
      </c>
      <c r="L13" s="78" t="str">
        <f t="shared" si="15"/>
        <v>金</v>
      </c>
      <c r="M13" s="78">
        <f t="shared" si="6"/>
        <v>46178</v>
      </c>
      <c r="N13" s="39" t="str">
        <f t="shared" si="7"/>
        <v>金</v>
      </c>
      <c r="O13" s="38">
        <f t="shared" si="8"/>
        <v>46181</v>
      </c>
      <c r="P13" s="41" t="str">
        <f t="shared" si="9"/>
        <v>月</v>
      </c>
      <c r="Z13" s="188" t="s">
        <v>43</v>
      </c>
      <c r="AA13" s="180" t="s">
        <v>54</v>
      </c>
      <c r="AB13" s="189">
        <v>46176</v>
      </c>
      <c r="AC13" s="189">
        <v>46178</v>
      </c>
      <c r="AD13" s="189">
        <v>46178</v>
      </c>
      <c r="AE13" s="183" t="s">
        <v>49</v>
      </c>
      <c r="AF13" s="184">
        <v>46181</v>
      </c>
      <c r="AG13" s="183" t="s">
        <v>51</v>
      </c>
      <c r="AJ13" s="97" t="s">
        <v>43</v>
      </c>
      <c r="AL13" s="70" t="str">
        <f t="shared" si="16"/>
        <v>DONGJIN FORTUNE</v>
      </c>
    </row>
    <row r="14" spans="1:38" s="15" customFormat="1" ht="45" customHeight="1">
      <c r="A14" s="75" t="str">
        <f>IF(AND(D14="木",F14="木"),AL14,"★"&amp;AL14)</f>
        <v>※HEUNG-A XIAMEN</v>
      </c>
      <c r="B14" s="76" t="str">
        <f t="shared" si="0"/>
        <v>2623N</v>
      </c>
      <c r="C14" s="77">
        <f t="shared" si="1"/>
        <v>46177</v>
      </c>
      <c r="D14" s="77" t="str">
        <f t="shared" si="11"/>
        <v>木</v>
      </c>
      <c r="E14" s="77">
        <f t="shared" si="2"/>
        <v>46177</v>
      </c>
      <c r="F14" s="77" t="str">
        <f t="shared" si="12"/>
        <v>木</v>
      </c>
      <c r="G14" s="77">
        <f t="shared" si="3"/>
        <v>46181</v>
      </c>
      <c r="H14" s="77" t="str">
        <f t="shared" si="13"/>
        <v>月</v>
      </c>
      <c r="I14" s="77">
        <f t="shared" si="4"/>
        <v>46181</v>
      </c>
      <c r="J14" s="78" t="str">
        <f t="shared" si="14"/>
        <v>月</v>
      </c>
      <c r="K14" s="78">
        <f t="shared" si="5"/>
        <v>46181</v>
      </c>
      <c r="L14" s="78" t="str">
        <f t="shared" si="15"/>
        <v>月</v>
      </c>
      <c r="M14" s="78">
        <f t="shared" si="6"/>
        <v>46181</v>
      </c>
      <c r="N14" s="39" t="str">
        <f t="shared" si="7"/>
        <v>月</v>
      </c>
      <c r="O14" s="38">
        <f t="shared" si="8"/>
        <v>46185</v>
      </c>
      <c r="P14" s="41" t="str">
        <f t="shared" si="9"/>
        <v>金</v>
      </c>
      <c r="Z14" s="187" t="s">
        <v>76</v>
      </c>
      <c r="AA14" s="185" t="s">
        <v>57</v>
      </c>
      <c r="AB14" s="186">
        <v>46177</v>
      </c>
      <c r="AC14" s="186">
        <v>46181</v>
      </c>
      <c r="AD14" s="186">
        <v>46181</v>
      </c>
      <c r="AE14" s="185" t="s">
        <v>52</v>
      </c>
      <c r="AF14" s="186">
        <v>46185</v>
      </c>
      <c r="AG14" s="185" t="s">
        <v>53</v>
      </c>
      <c r="AJ14" s="96" t="s">
        <v>42</v>
      </c>
      <c r="AL14" s="70" t="str">
        <f t="shared" si="16"/>
        <v>※HEUNG-A XIAMEN</v>
      </c>
    </row>
    <row r="15" spans="1:38" s="15" customFormat="1" ht="45" customHeight="1">
      <c r="A15" s="75" t="str">
        <f t="shared" ref="A15:A20" si="18">IF(AND(D15="水",F15="水"),AL15,"★"&amp;AL15)</f>
        <v>DONGJIN FORTUNE</v>
      </c>
      <c r="B15" s="76" t="str">
        <f t="shared" si="0"/>
        <v>0187N</v>
      </c>
      <c r="C15" s="77">
        <f t="shared" si="1"/>
        <v>46183</v>
      </c>
      <c r="D15" s="77" t="str">
        <f t="shared" si="11"/>
        <v>水</v>
      </c>
      <c r="E15" s="77">
        <f t="shared" si="2"/>
        <v>46183</v>
      </c>
      <c r="F15" s="77" t="str">
        <f t="shared" si="12"/>
        <v>水</v>
      </c>
      <c r="G15" s="77">
        <f t="shared" si="3"/>
        <v>46185</v>
      </c>
      <c r="H15" s="77" t="str">
        <f t="shared" si="13"/>
        <v>金</v>
      </c>
      <c r="I15" s="77">
        <f t="shared" si="4"/>
        <v>46185</v>
      </c>
      <c r="J15" s="78" t="str">
        <f t="shared" si="14"/>
        <v>金</v>
      </c>
      <c r="K15" s="78">
        <f t="shared" si="5"/>
        <v>46185</v>
      </c>
      <c r="L15" s="78" t="str">
        <f t="shared" si="15"/>
        <v>金</v>
      </c>
      <c r="M15" s="78">
        <f t="shared" si="6"/>
        <v>46185</v>
      </c>
      <c r="N15" s="39" t="str">
        <f t="shared" si="7"/>
        <v>金</v>
      </c>
      <c r="O15" s="38">
        <f t="shared" si="8"/>
        <v>46188</v>
      </c>
      <c r="P15" s="41" t="str">
        <f t="shared" si="9"/>
        <v>月</v>
      </c>
      <c r="Z15" s="188" t="s">
        <v>43</v>
      </c>
      <c r="AA15" s="180" t="s">
        <v>56</v>
      </c>
      <c r="AB15" s="184">
        <v>46183</v>
      </c>
      <c r="AC15" s="184">
        <v>46185</v>
      </c>
      <c r="AD15" s="184">
        <v>46185</v>
      </c>
      <c r="AE15" s="183" t="s">
        <v>49</v>
      </c>
      <c r="AF15" s="184">
        <v>46188</v>
      </c>
      <c r="AG15" s="183" t="s">
        <v>51</v>
      </c>
      <c r="AJ15" s="97" t="s">
        <v>43</v>
      </c>
      <c r="AL15" s="70" t="str">
        <f t="shared" si="16"/>
        <v>DONGJIN FORTUNE</v>
      </c>
    </row>
    <row r="16" spans="1:38" s="15" customFormat="1" ht="45" customHeight="1">
      <c r="A16" s="75" t="str">
        <f>IF(AND(D16="木",F16="木"),AL16,"★"&amp;AL16)</f>
        <v>※HEUNG-A XIAMEN</v>
      </c>
      <c r="B16" s="76" t="str">
        <f t="shared" si="0"/>
        <v>2624N</v>
      </c>
      <c r="C16" s="77">
        <f t="shared" si="1"/>
        <v>46184</v>
      </c>
      <c r="D16" s="77" t="str">
        <f t="shared" si="11"/>
        <v>木</v>
      </c>
      <c r="E16" s="77">
        <f t="shared" si="2"/>
        <v>46184</v>
      </c>
      <c r="F16" s="77" t="str">
        <f t="shared" si="12"/>
        <v>木</v>
      </c>
      <c r="G16" s="77">
        <f t="shared" si="3"/>
        <v>46188</v>
      </c>
      <c r="H16" s="77" t="str">
        <f t="shared" si="13"/>
        <v>月</v>
      </c>
      <c r="I16" s="77">
        <f t="shared" si="4"/>
        <v>46188</v>
      </c>
      <c r="J16" s="78" t="str">
        <f t="shared" si="14"/>
        <v>月</v>
      </c>
      <c r="K16" s="78">
        <f t="shared" si="5"/>
        <v>46188</v>
      </c>
      <c r="L16" s="78" t="str">
        <f t="shared" si="15"/>
        <v>月</v>
      </c>
      <c r="M16" s="78">
        <f t="shared" si="6"/>
        <v>46188</v>
      </c>
      <c r="N16" s="39" t="str">
        <f t="shared" si="7"/>
        <v>月</v>
      </c>
      <c r="O16" s="38">
        <f t="shared" si="8"/>
        <v>46192</v>
      </c>
      <c r="P16" s="41" t="str">
        <f t="shared" si="9"/>
        <v>金</v>
      </c>
      <c r="Z16" s="187" t="s">
        <v>76</v>
      </c>
      <c r="AA16" s="185" t="s">
        <v>59</v>
      </c>
      <c r="AB16" s="186">
        <v>46184</v>
      </c>
      <c r="AC16" s="186">
        <v>46188</v>
      </c>
      <c r="AD16" s="186">
        <v>46188</v>
      </c>
      <c r="AE16" s="185" t="s">
        <v>52</v>
      </c>
      <c r="AF16" s="186">
        <v>46192</v>
      </c>
      <c r="AG16" s="185" t="s">
        <v>53</v>
      </c>
      <c r="AJ16" s="96" t="s">
        <v>42</v>
      </c>
      <c r="AL16" s="70" t="str">
        <f t="shared" si="16"/>
        <v>※HEUNG-A XIAMEN</v>
      </c>
    </row>
    <row r="17" spans="1:38" s="15" customFormat="1" ht="45" customHeight="1">
      <c r="A17" s="75" t="str">
        <f t="shared" ref="A17:A20" si="19">IF(AND(D17="水",F17="水"),AL17,"★"&amp;AL17)</f>
        <v>DONGJIN FORTUNE</v>
      </c>
      <c r="B17" s="76" t="str">
        <f t="shared" si="0"/>
        <v>0188N</v>
      </c>
      <c r="C17" s="77">
        <f t="shared" si="1"/>
        <v>46190</v>
      </c>
      <c r="D17" s="77" t="str">
        <f t="shared" si="11"/>
        <v>水</v>
      </c>
      <c r="E17" s="77">
        <f t="shared" si="2"/>
        <v>46190</v>
      </c>
      <c r="F17" s="77" t="str">
        <f t="shared" si="12"/>
        <v>水</v>
      </c>
      <c r="G17" s="77">
        <f t="shared" si="3"/>
        <v>46192</v>
      </c>
      <c r="H17" s="77" t="str">
        <f t="shared" si="13"/>
        <v>金</v>
      </c>
      <c r="I17" s="77">
        <f t="shared" si="4"/>
        <v>46192</v>
      </c>
      <c r="J17" s="78" t="str">
        <f t="shared" si="14"/>
        <v>金</v>
      </c>
      <c r="K17" s="78">
        <f t="shared" si="5"/>
        <v>46192</v>
      </c>
      <c r="L17" s="78" t="str">
        <f t="shared" si="15"/>
        <v>金</v>
      </c>
      <c r="M17" s="78">
        <f t="shared" si="6"/>
        <v>46192</v>
      </c>
      <c r="N17" s="39" t="str">
        <f t="shared" si="7"/>
        <v>金</v>
      </c>
      <c r="O17" s="38">
        <f t="shared" si="8"/>
        <v>46195</v>
      </c>
      <c r="P17" s="41" t="str">
        <f t="shared" si="9"/>
        <v>月</v>
      </c>
      <c r="Z17" s="188" t="s">
        <v>43</v>
      </c>
      <c r="AA17" s="180" t="s">
        <v>58</v>
      </c>
      <c r="AB17" s="184">
        <v>46190</v>
      </c>
      <c r="AC17" s="184">
        <v>46192</v>
      </c>
      <c r="AD17" s="184">
        <v>46192</v>
      </c>
      <c r="AE17" s="183" t="s">
        <v>49</v>
      </c>
      <c r="AF17" s="184">
        <v>46195</v>
      </c>
      <c r="AG17" s="183" t="s">
        <v>51</v>
      </c>
      <c r="AJ17" s="97" t="s">
        <v>43</v>
      </c>
      <c r="AL17" s="70" t="str">
        <f t="shared" si="16"/>
        <v>DONGJIN FORTUNE</v>
      </c>
    </row>
    <row r="18" spans="1:38" s="15" customFormat="1" ht="45" customHeight="1">
      <c r="A18" s="75" t="str">
        <f>IF(AND(D18="木",F18="木"),AL18,"★"&amp;AL18)</f>
        <v>※HEUNG-A XIAMEN</v>
      </c>
      <c r="B18" s="76" t="str">
        <f t="shared" si="0"/>
        <v>2625N</v>
      </c>
      <c r="C18" s="77">
        <f t="shared" si="1"/>
        <v>46191</v>
      </c>
      <c r="D18" s="77" t="str">
        <f t="shared" si="11"/>
        <v>木</v>
      </c>
      <c r="E18" s="77">
        <f t="shared" si="2"/>
        <v>46191</v>
      </c>
      <c r="F18" s="77" t="str">
        <f t="shared" si="12"/>
        <v>木</v>
      </c>
      <c r="G18" s="77">
        <f t="shared" si="3"/>
        <v>46195</v>
      </c>
      <c r="H18" s="77" t="str">
        <f t="shared" si="13"/>
        <v>月</v>
      </c>
      <c r="I18" s="77">
        <f t="shared" si="4"/>
        <v>46195</v>
      </c>
      <c r="J18" s="78" t="str">
        <f t="shared" si="14"/>
        <v>月</v>
      </c>
      <c r="K18" s="78">
        <f t="shared" si="5"/>
        <v>46195</v>
      </c>
      <c r="L18" s="78" t="str">
        <f t="shared" si="15"/>
        <v>月</v>
      </c>
      <c r="M18" s="78">
        <f t="shared" si="6"/>
        <v>46195</v>
      </c>
      <c r="N18" s="39" t="str">
        <f t="shared" si="7"/>
        <v>月</v>
      </c>
      <c r="O18" s="38">
        <f t="shared" si="8"/>
        <v>46199</v>
      </c>
      <c r="P18" s="41" t="str">
        <f t="shared" si="9"/>
        <v>金</v>
      </c>
      <c r="Z18" s="187" t="s">
        <v>76</v>
      </c>
      <c r="AA18" s="185" t="s">
        <v>61</v>
      </c>
      <c r="AB18" s="186">
        <v>46191</v>
      </c>
      <c r="AC18" s="186">
        <v>46195</v>
      </c>
      <c r="AD18" s="186">
        <v>46195</v>
      </c>
      <c r="AE18" s="185" t="s">
        <v>52</v>
      </c>
      <c r="AF18" s="186">
        <v>46199</v>
      </c>
      <c r="AG18" s="185" t="s">
        <v>53</v>
      </c>
      <c r="AJ18" s="96" t="s">
        <v>42</v>
      </c>
      <c r="AL18" s="70" t="str">
        <f t="shared" si="16"/>
        <v>※HEUNG-A XIAMEN</v>
      </c>
    </row>
    <row r="19" spans="1:38" s="15" customFormat="1" ht="45" customHeight="1">
      <c r="A19" s="75" t="str">
        <f t="shared" ref="A19:A20" si="20">IF(AND(D19="水",F19="水"),AL19,"★"&amp;AL19)</f>
        <v>DONGJIN FORTUNE</v>
      </c>
      <c r="B19" s="76" t="str">
        <f t="shared" si="0"/>
        <v>0189N</v>
      </c>
      <c r="C19" s="77">
        <f t="shared" si="1"/>
        <v>46197</v>
      </c>
      <c r="D19" s="77" t="str">
        <f t="shared" si="11"/>
        <v>水</v>
      </c>
      <c r="E19" s="77">
        <f t="shared" si="2"/>
        <v>46197</v>
      </c>
      <c r="F19" s="77" t="str">
        <f t="shared" si="12"/>
        <v>水</v>
      </c>
      <c r="G19" s="77">
        <f t="shared" si="3"/>
        <v>46199</v>
      </c>
      <c r="H19" s="77" t="str">
        <f t="shared" si="13"/>
        <v>金</v>
      </c>
      <c r="I19" s="77">
        <f t="shared" si="4"/>
        <v>46199</v>
      </c>
      <c r="J19" s="78" t="str">
        <f t="shared" si="14"/>
        <v>金</v>
      </c>
      <c r="K19" s="78">
        <f t="shared" si="5"/>
        <v>46199</v>
      </c>
      <c r="L19" s="78" t="str">
        <f t="shared" si="15"/>
        <v>金</v>
      </c>
      <c r="M19" s="78">
        <f t="shared" si="6"/>
        <v>46199</v>
      </c>
      <c r="N19" s="39" t="str">
        <f t="shared" si="7"/>
        <v>金</v>
      </c>
      <c r="O19" s="38">
        <f t="shared" si="8"/>
        <v>46202</v>
      </c>
      <c r="P19" s="41" t="str">
        <f t="shared" si="9"/>
        <v>月</v>
      </c>
      <c r="Z19" s="190" t="s">
        <v>43</v>
      </c>
      <c r="AA19" s="183" t="s">
        <v>60</v>
      </c>
      <c r="AB19" s="184">
        <v>46197</v>
      </c>
      <c r="AC19" s="184">
        <v>46199</v>
      </c>
      <c r="AD19" s="184">
        <v>46199</v>
      </c>
      <c r="AE19" s="183" t="s">
        <v>49</v>
      </c>
      <c r="AF19" s="184">
        <v>46202</v>
      </c>
      <c r="AG19" s="183" t="s">
        <v>51</v>
      </c>
      <c r="AJ19" s="98" t="s">
        <v>43</v>
      </c>
      <c r="AL19" s="70" t="str">
        <f t="shared" si="16"/>
        <v>DONGJIN FORTUNE</v>
      </c>
    </row>
    <row r="20" spans="1:38" s="15" customFormat="1" ht="45" customHeight="1">
      <c r="A20" s="82" t="str">
        <f>IF(AND(D20="木",F20="木"),AL20,"★"&amp;AL20)</f>
        <v>※HEUNG-A XIAMEN</v>
      </c>
      <c r="B20" s="80" t="str">
        <f t="shared" si="0"/>
        <v>2626N</v>
      </c>
      <c r="C20" s="79">
        <f t="shared" si="1"/>
        <v>46198</v>
      </c>
      <c r="D20" s="79" t="str">
        <f t="shared" si="11"/>
        <v>木</v>
      </c>
      <c r="E20" s="79">
        <f t="shared" si="2"/>
        <v>46198</v>
      </c>
      <c r="F20" s="79" t="str">
        <f t="shared" si="12"/>
        <v>木</v>
      </c>
      <c r="G20" s="79">
        <f t="shared" si="3"/>
        <v>46202</v>
      </c>
      <c r="H20" s="79" t="str">
        <f t="shared" si="13"/>
        <v>月</v>
      </c>
      <c r="I20" s="79">
        <f t="shared" si="4"/>
        <v>46202</v>
      </c>
      <c r="J20" s="86" t="str">
        <f t="shared" si="14"/>
        <v>月</v>
      </c>
      <c r="K20" s="86">
        <f t="shared" si="5"/>
        <v>46202</v>
      </c>
      <c r="L20" s="86" t="str">
        <f t="shared" si="15"/>
        <v>月</v>
      </c>
      <c r="M20" s="86">
        <f t="shared" si="6"/>
        <v>46202</v>
      </c>
      <c r="N20" s="44" t="str">
        <f t="shared" si="7"/>
        <v>月</v>
      </c>
      <c r="O20" s="43">
        <f t="shared" si="8"/>
        <v>46206</v>
      </c>
      <c r="P20" s="46" t="str">
        <f t="shared" si="9"/>
        <v>金</v>
      </c>
      <c r="Z20" s="187" t="s">
        <v>76</v>
      </c>
      <c r="AA20" s="185" t="s">
        <v>77</v>
      </c>
      <c r="AB20" s="186">
        <v>46198</v>
      </c>
      <c r="AC20" s="186">
        <v>46202</v>
      </c>
      <c r="AD20" s="186">
        <v>46202</v>
      </c>
      <c r="AE20" s="185" t="s">
        <v>52</v>
      </c>
      <c r="AF20" s="186">
        <v>46206</v>
      </c>
      <c r="AG20" s="185" t="s">
        <v>53</v>
      </c>
      <c r="AJ20" s="170" t="s">
        <v>42</v>
      </c>
      <c r="AL20" s="102" t="str">
        <f t="shared" si="16"/>
        <v>※HEUNG-A XIAMEN</v>
      </c>
    </row>
    <row r="21" spans="1:38" s="173" customFormat="1" ht="45" customHeight="1">
      <c r="A21" s="103"/>
      <c r="B21" s="104"/>
      <c r="C21" s="171"/>
      <c r="D21" s="171"/>
      <c r="E21" s="171"/>
      <c r="F21" s="171"/>
      <c r="G21" s="171"/>
      <c r="H21" s="171"/>
      <c r="I21" s="171"/>
      <c r="J21" s="172"/>
      <c r="K21" s="172"/>
      <c r="L21" s="172"/>
      <c r="M21" s="172"/>
      <c r="N21" s="49"/>
      <c r="O21" s="48"/>
      <c r="P21" s="49"/>
      <c r="Z21" s="174"/>
      <c r="AA21" s="175"/>
      <c r="AB21" s="176"/>
      <c r="AC21" s="176"/>
      <c r="AD21" s="176"/>
      <c r="AE21" s="175"/>
      <c r="AF21" s="176"/>
      <c r="AG21" s="175"/>
      <c r="AJ21" s="174"/>
      <c r="AL21" s="112"/>
    </row>
    <row r="22" spans="1:38" s="173" customFormat="1" ht="45" customHeight="1">
      <c r="A22" s="103"/>
      <c r="B22" s="104"/>
      <c r="C22" s="171"/>
      <c r="D22" s="171"/>
      <c r="E22" s="171"/>
      <c r="F22" s="171"/>
      <c r="G22" s="171"/>
      <c r="H22" s="171"/>
      <c r="I22" s="171"/>
      <c r="J22" s="172"/>
      <c r="K22" s="172"/>
      <c r="L22" s="172"/>
      <c r="M22" s="172"/>
      <c r="N22" s="49"/>
      <c r="O22" s="48"/>
      <c r="P22" s="49"/>
      <c r="Z22" s="177"/>
      <c r="AA22" s="178"/>
      <c r="AB22" s="179"/>
      <c r="AC22" s="179"/>
      <c r="AD22" s="179"/>
      <c r="AE22" s="178"/>
      <c r="AF22" s="179"/>
      <c r="AG22" s="178"/>
      <c r="AJ22" s="177"/>
      <c r="AL22" s="112"/>
    </row>
    <row r="23" spans="1:38" s="15" customFormat="1" ht="45" customHeight="1"/>
    <row r="24" spans="1:38" s="15" customFormat="1" ht="45" customHeight="1"/>
    <row r="25" spans="1:38" s="15" customFormat="1" ht="45" customHeight="1"/>
    <row r="26" spans="1:38" s="15" customFormat="1" ht="45" customHeight="1"/>
    <row r="27" spans="1:38" s="15" customFormat="1" ht="37.5" customHeight="1">
      <c r="A27" s="136" t="s">
        <v>10</v>
      </c>
      <c r="B27" s="139" t="s">
        <v>3</v>
      </c>
      <c r="C27" s="139" t="s">
        <v>4</v>
      </c>
      <c r="D27" s="139"/>
      <c r="E27" s="139"/>
      <c r="F27" s="139"/>
      <c r="G27" s="139" t="s">
        <v>11</v>
      </c>
      <c r="H27" s="139"/>
      <c r="I27" s="139"/>
      <c r="J27" s="139"/>
      <c r="K27" s="139" t="s">
        <v>5</v>
      </c>
      <c r="L27" s="139"/>
      <c r="M27" s="139"/>
      <c r="N27" s="139"/>
      <c r="O27" s="131" t="s">
        <v>6</v>
      </c>
      <c r="P27" s="132"/>
    </row>
    <row r="28" spans="1:38" s="15" customFormat="1" ht="20.25" customHeight="1">
      <c r="A28" s="137"/>
      <c r="B28" s="140"/>
      <c r="C28" s="133" t="s">
        <v>12</v>
      </c>
      <c r="D28" s="133"/>
      <c r="E28" s="133" t="s">
        <v>13</v>
      </c>
      <c r="F28" s="133"/>
      <c r="G28" s="133" t="s">
        <v>24</v>
      </c>
      <c r="H28" s="133"/>
      <c r="I28" s="133" t="s">
        <v>25</v>
      </c>
      <c r="J28" s="133"/>
      <c r="K28" s="133" t="s">
        <v>24</v>
      </c>
      <c r="L28" s="133"/>
      <c r="M28" s="133" t="s">
        <v>25</v>
      </c>
      <c r="N28" s="133"/>
      <c r="O28" s="134" t="s">
        <v>14</v>
      </c>
      <c r="P28" s="135"/>
    </row>
    <row r="29" spans="1:38" s="13" customFormat="1" ht="9" customHeight="1">
      <c r="A29" s="137"/>
      <c r="B29" s="140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4"/>
      <c r="P29" s="135"/>
      <c r="R29" s="16"/>
    </row>
    <row r="30" spans="1:38" s="13" customFormat="1" ht="3" customHeight="1">
      <c r="A30" s="137"/>
      <c r="B30" s="140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4"/>
      <c r="P30" s="135"/>
      <c r="R30" s="16"/>
    </row>
    <row r="31" spans="1:38" s="13" customFormat="1" ht="37.5" customHeight="1">
      <c r="A31" s="138"/>
      <c r="B31" s="141"/>
      <c r="C31" s="47"/>
      <c r="D31" s="47"/>
      <c r="E31" s="47"/>
      <c r="F31" s="47"/>
      <c r="G31" s="47"/>
      <c r="H31" s="47"/>
      <c r="I31" s="47"/>
      <c r="J31" s="47"/>
      <c r="K31" s="142" t="s">
        <v>7</v>
      </c>
      <c r="L31" s="142"/>
      <c r="M31" s="142" t="s">
        <v>15</v>
      </c>
      <c r="N31" s="142"/>
      <c r="O31" s="129" t="s">
        <v>41</v>
      </c>
      <c r="P31" s="130"/>
    </row>
    <row r="32" spans="1:38" s="13" customFormat="1" ht="45" customHeight="1">
      <c r="A32" s="74" t="str">
        <f t="shared" ref="A32:A37" si="21">IF(AND(D32="月",F32="月"),AL32,"★"&amp;AL32)</f>
        <v>※ONE CLARA</v>
      </c>
      <c r="B32" s="83" t="str">
        <f t="shared" ref="B32:B37" si="22">AA32</f>
        <v>010W</v>
      </c>
      <c r="C32" s="81">
        <f t="shared" ref="C32:C37" si="23">AC32</f>
        <v>46160</v>
      </c>
      <c r="D32" s="88" t="str">
        <f>TEXT(C32,"aaa")</f>
        <v>月</v>
      </c>
      <c r="E32" s="81">
        <f t="shared" ref="E32:E37" si="24">AB32</f>
        <v>46160</v>
      </c>
      <c r="F32" s="88" t="str">
        <f>TEXT(E32,"aaa")</f>
        <v>月</v>
      </c>
      <c r="G32" s="81" t="str">
        <f>K32</f>
        <v>-</v>
      </c>
      <c r="H32" s="88" t="str">
        <f>TEXT(G32,"aaa")</f>
        <v>-</v>
      </c>
      <c r="I32" s="81">
        <f t="shared" ref="I32:I37" si="25">AD32</f>
        <v>46163</v>
      </c>
      <c r="J32" s="88" t="str">
        <f>TEXT(I32,"aaa")</f>
        <v>木</v>
      </c>
      <c r="K32" s="85" t="s">
        <v>33</v>
      </c>
      <c r="L32" s="88" t="str">
        <f>TEXT(K32,"aaa")</f>
        <v>-</v>
      </c>
      <c r="M32" s="81">
        <f t="shared" ref="M32:M37" si="26">AE32</f>
        <v>46165</v>
      </c>
      <c r="N32" s="88" t="str">
        <f>TEXT(M32,"aaa")</f>
        <v>土</v>
      </c>
      <c r="O32" s="81">
        <f t="shared" ref="O32:O37" si="27">AG32</f>
        <v>46167</v>
      </c>
      <c r="P32" s="95" t="str">
        <f>TEXT(O32,"aaa")</f>
        <v>月</v>
      </c>
      <c r="Q32" s="19"/>
      <c r="R32" s="16"/>
      <c r="Z32" s="113" t="s">
        <v>63</v>
      </c>
      <c r="AA32" s="114" t="s">
        <v>64</v>
      </c>
      <c r="AB32" s="115">
        <v>46160</v>
      </c>
      <c r="AC32" s="115">
        <v>46160</v>
      </c>
      <c r="AD32" s="116">
        <v>46163</v>
      </c>
      <c r="AE32" s="116">
        <v>46165</v>
      </c>
      <c r="AF32" s="117" t="s">
        <v>65</v>
      </c>
      <c r="AG32" s="116">
        <v>46167</v>
      </c>
      <c r="AH32" s="118" t="s">
        <v>66</v>
      </c>
      <c r="AJ32" s="100"/>
      <c r="AK32" s="15"/>
      <c r="AL32" s="70" t="str">
        <f t="shared" ref="AL32:AL37" si="28">IF(Z32=AJ32,Z32,"※"&amp;Z32)</f>
        <v>※ONE CLARA</v>
      </c>
    </row>
    <row r="33" spans="1:38" s="13" customFormat="1" ht="45" customHeight="1">
      <c r="A33" s="75" t="str">
        <f t="shared" si="21"/>
        <v>※ADDISON</v>
      </c>
      <c r="B33" s="76" t="str">
        <f t="shared" si="22"/>
        <v>058W</v>
      </c>
      <c r="C33" s="38">
        <f t="shared" si="23"/>
        <v>46167</v>
      </c>
      <c r="D33" s="39" t="str">
        <f>TEXT(C33,"aaa")</f>
        <v>月</v>
      </c>
      <c r="E33" s="38">
        <f t="shared" si="24"/>
        <v>46167</v>
      </c>
      <c r="F33" s="39" t="str">
        <f>TEXT(E33,"aaa")</f>
        <v>月</v>
      </c>
      <c r="G33" s="38" t="str">
        <f>K33</f>
        <v>-</v>
      </c>
      <c r="H33" s="39" t="str">
        <f>TEXT(G33,"aaa")</f>
        <v>-</v>
      </c>
      <c r="I33" s="38">
        <f t="shared" si="25"/>
        <v>46170</v>
      </c>
      <c r="J33" s="39" t="str">
        <f>TEXT(I33,"aaa")</f>
        <v>木</v>
      </c>
      <c r="K33" s="40" t="s">
        <v>33</v>
      </c>
      <c r="L33" s="39" t="str">
        <f>TEXT(K33,"aaa")</f>
        <v>-</v>
      </c>
      <c r="M33" s="38">
        <f t="shared" si="26"/>
        <v>46172</v>
      </c>
      <c r="N33" s="39" t="str">
        <f>TEXT(M33,"aaa")</f>
        <v>土</v>
      </c>
      <c r="O33" s="38">
        <f t="shared" si="27"/>
        <v>46174</v>
      </c>
      <c r="P33" s="41" t="str">
        <f>TEXT(O33,"aaa")</f>
        <v>月</v>
      </c>
      <c r="R33" s="16"/>
      <c r="Z33" s="119" t="s">
        <v>67</v>
      </c>
      <c r="AA33" s="120" t="s">
        <v>68</v>
      </c>
      <c r="AB33" s="121">
        <v>46167</v>
      </c>
      <c r="AC33" s="121">
        <v>46167</v>
      </c>
      <c r="AD33" s="122">
        <v>46170</v>
      </c>
      <c r="AE33" s="122">
        <v>46172</v>
      </c>
      <c r="AF33" s="123" t="s">
        <v>65</v>
      </c>
      <c r="AG33" s="122">
        <v>46174</v>
      </c>
      <c r="AH33" s="124" t="s">
        <v>66</v>
      </c>
      <c r="AJ33" s="99"/>
      <c r="AK33" s="15"/>
      <c r="AL33" s="70" t="str">
        <f t="shared" si="28"/>
        <v>※ADDISON</v>
      </c>
    </row>
    <row r="34" spans="1:38" s="13" customFormat="1" ht="45" customHeight="1">
      <c r="A34" s="75" t="str">
        <f t="shared" si="21"/>
        <v>※AS CARLOTTA</v>
      </c>
      <c r="B34" s="76" t="str">
        <f t="shared" si="22"/>
        <v>532W</v>
      </c>
      <c r="C34" s="38">
        <f t="shared" si="23"/>
        <v>46174</v>
      </c>
      <c r="D34" s="39" t="str">
        <f t="shared" ref="D34:D36" si="29">TEXT(C34,"aaa")</f>
        <v>月</v>
      </c>
      <c r="E34" s="38">
        <f t="shared" si="24"/>
        <v>46174</v>
      </c>
      <c r="F34" s="39" t="str">
        <f t="shared" ref="F34:F36" si="30">TEXT(E34,"aaa")</f>
        <v>月</v>
      </c>
      <c r="G34" s="38" t="str">
        <f t="shared" ref="G34:G36" si="31">K34</f>
        <v>-</v>
      </c>
      <c r="H34" s="39" t="str">
        <f t="shared" ref="H34:H36" si="32">TEXT(G34,"aaa")</f>
        <v>-</v>
      </c>
      <c r="I34" s="38">
        <f t="shared" si="25"/>
        <v>46177</v>
      </c>
      <c r="J34" s="39" t="str">
        <f t="shared" ref="J34:J36" si="33">TEXT(I34,"aaa")</f>
        <v>木</v>
      </c>
      <c r="K34" s="40" t="s">
        <v>33</v>
      </c>
      <c r="L34" s="39" t="str">
        <f t="shared" ref="L34:L36" si="34">TEXT(K34,"aaa")</f>
        <v>-</v>
      </c>
      <c r="M34" s="38">
        <f t="shared" si="26"/>
        <v>46179</v>
      </c>
      <c r="N34" s="39" t="str">
        <f t="shared" ref="N34:N36" si="35">TEXT(M34,"aaa")</f>
        <v>土</v>
      </c>
      <c r="O34" s="38">
        <f t="shared" si="27"/>
        <v>46181</v>
      </c>
      <c r="P34" s="41" t="str">
        <f t="shared" ref="P34:P36" si="36">TEXT(O34,"aaa")</f>
        <v>月</v>
      </c>
      <c r="Q34" s="19"/>
      <c r="R34" s="16"/>
      <c r="Z34" s="119" t="s">
        <v>69</v>
      </c>
      <c r="AA34" s="120" t="s">
        <v>70</v>
      </c>
      <c r="AB34" s="125">
        <v>46174</v>
      </c>
      <c r="AC34" s="125">
        <v>46174</v>
      </c>
      <c r="AD34" s="126">
        <v>46177</v>
      </c>
      <c r="AE34" s="126">
        <v>46179</v>
      </c>
      <c r="AF34" s="127" t="s">
        <v>65</v>
      </c>
      <c r="AG34" s="126">
        <v>46181</v>
      </c>
      <c r="AH34" s="128" t="s">
        <v>71</v>
      </c>
      <c r="AJ34" s="99" t="s">
        <v>62</v>
      </c>
      <c r="AL34" s="70" t="str">
        <f t="shared" si="28"/>
        <v>※AS CARLOTTA</v>
      </c>
    </row>
    <row r="35" spans="1:38" s="13" customFormat="1" ht="45" customHeight="1">
      <c r="A35" s="75" t="str">
        <f t="shared" si="21"/>
        <v>※ONE CLARA</v>
      </c>
      <c r="B35" s="76" t="str">
        <f t="shared" si="22"/>
        <v>012W</v>
      </c>
      <c r="C35" s="38">
        <f t="shared" si="23"/>
        <v>46181</v>
      </c>
      <c r="D35" s="39" t="str">
        <f t="shared" si="29"/>
        <v>月</v>
      </c>
      <c r="E35" s="38">
        <f t="shared" si="24"/>
        <v>46181</v>
      </c>
      <c r="F35" s="39" t="str">
        <f t="shared" si="30"/>
        <v>月</v>
      </c>
      <c r="G35" s="38" t="str">
        <f t="shared" si="31"/>
        <v>-</v>
      </c>
      <c r="H35" s="39" t="str">
        <f t="shared" si="32"/>
        <v>-</v>
      </c>
      <c r="I35" s="38">
        <f t="shared" si="25"/>
        <v>46184</v>
      </c>
      <c r="J35" s="39" t="str">
        <f t="shared" si="33"/>
        <v>木</v>
      </c>
      <c r="K35" s="40" t="s">
        <v>33</v>
      </c>
      <c r="L35" s="39" t="str">
        <f t="shared" si="34"/>
        <v>-</v>
      </c>
      <c r="M35" s="38">
        <f t="shared" si="26"/>
        <v>46186</v>
      </c>
      <c r="N35" s="39" t="str">
        <f t="shared" si="35"/>
        <v>土</v>
      </c>
      <c r="O35" s="38">
        <f t="shared" si="27"/>
        <v>46188</v>
      </c>
      <c r="P35" s="41" t="str">
        <f t="shared" si="36"/>
        <v>月</v>
      </c>
      <c r="Q35" s="19"/>
      <c r="R35" s="16"/>
      <c r="Z35" s="113" t="s">
        <v>63</v>
      </c>
      <c r="AA35" s="114" t="s">
        <v>72</v>
      </c>
      <c r="AB35" s="115">
        <v>46181</v>
      </c>
      <c r="AC35" s="115">
        <v>46181</v>
      </c>
      <c r="AD35" s="116">
        <v>46184</v>
      </c>
      <c r="AE35" s="116">
        <v>46186</v>
      </c>
      <c r="AF35" s="117" t="s">
        <v>65</v>
      </c>
      <c r="AG35" s="116">
        <v>46188</v>
      </c>
      <c r="AH35" s="118" t="s">
        <v>71</v>
      </c>
      <c r="AJ35" s="100" t="s">
        <v>62</v>
      </c>
      <c r="AL35" s="70" t="str">
        <f t="shared" si="28"/>
        <v>※ONE CLARA</v>
      </c>
    </row>
    <row r="36" spans="1:38" ht="48" customHeight="1">
      <c r="A36" s="75" t="str">
        <f t="shared" si="21"/>
        <v>※ADDISON</v>
      </c>
      <c r="B36" s="76" t="str">
        <f t="shared" si="22"/>
        <v>060W</v>
      </c>
      <c r="C36" s="38">
        <f t="shared" si="23"/>
        <v>46188</v>
      </c>
      <c r="D36" s="39" t="str">
        <f t="shared" si="29"/>
        <v>月</v>
      </c>
      <c r="E36" s="38">
        <f t="shared" si="24"/>
        <v>46188</v>
      </c>
      <c r="F36" s="39" t="str">
        <f t="shared" si="30"/>
        <v>月</v>
      </c>
      <c r="G36" s="38" t="str">
        <f t="shared" si="31"/>
        <v>-</v>
      </c>
      <c r="H36" s="39" t="str">
        <f t="shared" si="32"/>
        <v>-</v>
      </c>
      <c r="I36" s="38">
        <f t="shared" si="25"/>
        <v>46191</v>
      </c>
      <c r="J36" s="39" t="str">
        <f t="shared" si="33"/>
        <v>木</v>
      </c>
      <c r="K36" s="40" t="s">
        <v>33</v>
      </c>
      <c r="L36" s="39" t="str">
        <f t="shared" si="34"/>
        <v>-</v>
      </c>
      <c r="M36" s="38">
        <f t="shared" si="26"/>
        <v>46193</v>
      </c>
      <c r="N36" s="39" t="str">
        <f t="shared" si="35"/>
        <v>土</v>
      </c>
      <c r="O36" s="38">
        <f t="shared" si="27"/>
        <v>46195</v>
      </c>
      <c r="P36" s="41" t="str">
        <f t="shared" si="36"/>
        <v>月</v>
      </c>
      <c r="Z36" s="119" t="s">
        <v>67</v>
      </c>
      <c r="AA36" s="120" t="s">
        <v>73</v>
      </c>
      <c r="AB36" s="121">
        <v>46188</v>
      </c>
      <c r="AC36" s="121">
        <v>46188</v>
      </c>
      <c r="AD36" s="122">
        <v>46191</v>
      </c>
      <c r="AE36" s="122">
        <v>46193</v>
      </c>
      <c r="AF36" s="123" t="s">
        <v>65</v>
      </c>
      <c r="AG36" s="122">
        <v>46195</v>
      </c>
      <c r="AH36" s="124" t="s">
        <v>71</v>
      </c>
      <c r="AJ36" s="99" t="s">
        <v>62</v>
      </c>
      <c r="AL36" s="70" t="str">
        <f t="shared" si="28"/>
        <v>※ADDISON</v>
      </c>
    </row>
    <row r="37" spans="1:38" ht="48" customHeight="1">
      <c r="A37" s="82" t="str">
        <f t="shared" si="21"/>
        <v>※NYK PAULA</v>
      </c>
      <c r="B37" s="80" t="str">
        <f t="shared" si="22"/>
        <v>1042W</v>
      </c>
      <c r="C37" s="43">
        <f t="shared" si="23"/>
        <v>46195</v>
      </c>
      <c r="D37" s="44" t="str">
        <f>TEXT(C37,"aaa")</f>
        <v>月</v>
      </c>
      <c r="E37" s="43">
        <f t="shared" si="24"/>
        <v>46195</v>
      </c>
      <c r="F37" s="44" t="str">
        <f>TEXT(E37,"aaa")</f>
        <v>月</v>
      </c>
      <c r="G37" s="43" t="str">
        <f>K37</f>
        <v>-</v>
      </c>
      <c r="H37" s="44" t="str">
        <f>TEXT(G37,"aaa")</f>
        <v>-</v>
      </c>
      <c r="I37" s="43">
        <f t="shared" si="25"/>
        <v>46198</v>
      </c>
      <c r="J37" s="44" t="str">
        <f>TEXT(I37,"aaa")</f>
        <v>木</v>
      </c>
      <c r="K37" s="45" t="s">
        <v>33</v>
      </c>
      <c r="L37" s="44" t="str">
        <f>TEXT(K37,"aaa")</f>
        <v>-</v>
      </c>
      <c r="M37" s="43">
        <f t="shared" si="26"/>
        <v>46200</v>
      </c>
      <c r="N37" s="44" t="str">
        <f>TEXT(M37,"aaa")</f>
        <v>土</v>
      </c>
      <c r="O37" s="43">
        <f t="shared" si="27"/>
        <v>46202</v>
      </c>
      <c r="P37" s="46" t="str">
        <f>TEXT(O37,"aaa")</f>
        <v>月</v>
      </c>
      <c r="Z37" s="113" t="s">
        <v>74</v>
      </c>
      <c r="AA37" s="114" t="s">
        <v>75</v>
      </c>
      <c r="AB37" s="115">
        <v>46195</v>
      </c>
      <c r="AC37" s="115">
        <v>46195</v>
      </c>
      <c r="AD37" s="116">
        <v>46198</v>
      </c>
      <c r="AE37" s="116">
        <v>46200</v>
      </c>
      <c r="AF37" s="117" t="s">
        <v>65</v>
      </c>
      <c r="AG37" s="116">
        <v>46202</v>
      </c>
      <c r="AH37" s="118" t="s">
        <v>71</v>
      </c>
      <c r="AJ37" s="101" t="s">
        <v>62</v>
      </c>
      <c r="AL37" s="102" t="str">
        <f t="shared" si="28"/>
        <v>※NYK PAULA</v>
      </c>
    </row>
    <row r="38" spans="1:38" s="105" customFormat="1" ht="48" customHeight="1">
      <c r="A38" s="103"/>
      <c r="B38" s="104"/>
      <c r="C38" s="48"/>
      <c r="D38" s="49"/>
      <c r="E38" s="48"/>
      <c r="F38" s="49"/>
      <c r="G38" s="48"/>
      <c r="H38" s="49"/>
      <c r="I38" s="48"/>
      <c r="J38" s="49"/>
      <c r="K38" s="50"/>
      <c r="L38" s="49"/>
      <c r="M38" s="48"/>
      <c r="N38" s="49"/>
      <c r="O38" s="48"/>
      <c r="P38" s="49"/>
      <c r="Z38" s="106"/>
      <c r="AA38" s="107"/>
      <c r="AB38" s="108"/>
      <c r="AC38" s="108"/>
      <c r="AD38" s="109"/>
      <c r="AE38" s="109"/>
      <c r="AF38" s="110"/>
      <c r="AG38" s="109"/>
      <c r="AH38" s="111"/>
      <c r="AJ38" s="106"/>
      <c r="AL38" s="112"/>
    </row>
    <row r="39" spans="1:38" ht="48" customHeight="1"/>
    <row r="40" spans="1:38" ht="48" customHeight="1"/>
    <row r="41" spans="1:38" s="13" customFormat="1" ht="44.25" customHeight="1">
      <c r="C41" s="48"/>
      <c r="D41" s="49"/>
      <c r="E41" s="48"/>
      <c r="F41" s="49"/>
      <c r="G41" s="48"/>
      <c r="H41" s="49"/>
      <c r="I41" s="48"/>
      <c r="J41" s="49"/>
      <c r="K41" s="50"/>
      <c r="L41" s="49"/>
      <c r="M41" s="48"/>
      <c r="N41" s="49"/>
      <c r="O41" s="48"/>
      <c r="P41" s="49"/>
      <c r="R41" s="16"/>
    </row>
    <row r="42" spans="1:38" s="13" customFormat="1" ht="48.75">
      <c r="A42" s="65" t="s">
        <v>23</v>
      </c>
      <c r="B42" s="19"/>
      <c r="G42" s="57" t="s">
        <v>37</v>
      </c>
      <c r="H42" s="58"/>
      <c r="I42" s="58"/>
      <c r="J42" s="58"/>
      <c r="K42" s="58"/>
      <c r="L42" s="19"/>
      <c r="M42" s="19"/>
      <c r="N42" s="19"/>
      <c r="O42" s="19"/>
      <c r="P42" s="60"/>
      <c r="Q42" s="61"/>
      <c r="R42" s="60"/>
      <c r="S42" s="60"/>
      <c r="T42" s="62"/>
      <c r="U42" s="63"/>
      <c r="V42" s="63"/>
      <c r="W42" s="63"/>
      <c r="X42" s="63"/>
      <c r="Y42" s="63"/>
      <c r="Z42"/>
      <c r="AC42" s="53"/>
    </row>
    <row r="43" spans="1:38" s="13" customFormat="1" ht="48.75">
      <c r="A43" s="64" t="s">
        <v>34</v>
      </c>
      <c r="B43" s="52"/>
      <c r="C43" s="52"/>
      <c r="D43" s="52"/>
      <c r="E43" s="52"/>
      <c r="G43" s="57" t="s">
        <v>38</v>
      </c>
      <c r="H43" s="58"/>
      <c r="I43" s="58"/>
      <c r="J43" s="58"/>
      <c r="K43" s="58"/>
      <c r="L43" s="19"/>
      <c r="M43" s="19"/>
      <c r="N43" s="19"/>
      <c r="O43" s="19"/>
      <c r="P43" s="60"/>
      <c r="Q43" s="57" t="s">
        <v>39</v>
      </c>
      <c r="R43" s="58"/>
      <c r="S43" s="58"/>
      <c r="T43" s="58"/>
      <c r="U43" s="58"/>
      <c r="V43" s="19"/>
      <c r="W43" s="19"/>
      <c r="X43" s="19"/>
      <c r="Y43" s="63"/>
      <c r="Z43"/>
      <c r="AC43" s="53"/>
    </row>
    <row r="44" spans="1:38" s="13" customFormat="1" ht="28.5">
      <c r="A44" s="55" t="s">
        <v>35</v>
      </c>
      <c r="B44" s="56"/>
      <c r="C44"/>
      <c r="D44"/>
      <c r="E44" s="52"/>
      <c r="N44" s="4"/>
      <c r="O44" s="54"/>
      <c r="P44" s="54"/>
      <c r="Q44" s="51"/>
      <c r="R44" s="52"/>
      <c r="S44" s="52"/>
      <c r="T44" s="52"/>
      <c r="U44" s="52"/>
      <c r="V44"/>
      <c r="W44"/>
      <c r="X44"/>
      <c r="Y44" s="4"/>
      <c r="Z44" s="4"/>
      <c r="AA44" s="4"/>
      <c r="AB44" s="4"/>
      <c r="AC44" s="53"/>
    </row>
    <row r="45" spans="1:38" s="13" customFormat="1" ht="28.5">
      <c r="A45" s="55" t="s">
        <v>36</v>
      </c>
      <c r="B45" s="56"/>
      <c r="C45" s="56"/>
      <c r="D45" s="56"/>
      <c r="E45" s="56"/>
      <c r="N45" s="4"/>
      <c r="O45" s="54"/>
      <c r="P45" s="54"/>
      <c r="Q45" s="51"/>
      <c r="R45" s="52"/>
      <c r="S45" s="52"/>
      <c r="T45" s="52"/>
      <c r="U45" s="52"/>
      <c r="V45"/>
      <c r="W45"/>
      <c r="X45"/>
      <c r="Y45" s="4"/>
      <c r="Z45" s="4"/>
      <c r="AA45" s="4"/>
      <c r="AB45" s="4"/>
      <c r="AC45" s="53"/>
    </row>
    <row r="46" spans="1:38" ht="49.5" thickBot="1">
      <c r="A46" s="17" t="s">
        <v>8</v>
      </c>
      <c r="B46" s="156" t="s">
        <v>9</v>
      </c>
      <c r="C46" s="157"/>
      <c r="D46" s="157"/>
      <c r="E46" s="157"/>
      <c r="F46" s="158"/>
      <c r="G46" s="159" t="s">
        <v>16</v>
      </c>
      <c r="H46" s="160"/>
      <c r="I46" s="160"/>
      <c r="J46" s="160"/>
      <c r="K46" s="160"/>
      <c r="L46" s="160"/>
      <c r="M46" s="160"/>
      <c r="N46" s="160"/>
      <c r="O46" s="160"/>
      <c r="P46" s="161"/>
      <c r="V46" s="58"/>
      <c r="W46" s="58"/>
      <c r="X46" s="58"/>
      <c r="Y46" s="59"/>
    </row>
    <row r="47" spans="1:38" ht="39" customHeight="1" thickTop="1">
      <c r="A47" s="162" t="s">
        <v>27</v>
      </c>
      <c r="B47" s="164" t="s">
        <v>28</v>
      </c>
      <c r="C47" s="165"/>
      <c r="D47" s="165"/>
      <c r="E47" s="165"/>
      <c r="F47" s="166"/>
      <c r="G47" s="26" t="s">
        <v>29</v>
      </c>
      <c r="H47" s="27"/>
      <c r="I47" s="28"/>
      <c r="J47" s="29"/>
      <c r="K47" s="29"/>
      <c r="L47" s="30"/>
      <c r="M47" s="27"/>
      <c r="N47" s="27"/>
      <c r="O47" s="27"/>
      <c r="P47" s="36" t="s">
        <v>30</v>
      </c>
      <c r="V47" s="58"/>
      <c r="W47" s="58"/>
      <c r="X47" s="58"/>
      <c r="Y47" s="59"/>
    </row>
    <row r="48" spans="1:38" ht="39" customHeight="1">
      <c r="A48" s="163"/>
      <c r="B48" s="167"/>
      <c r="C48" s="168"/>
      <c r="D48" s="168"/>
      <c r="E48" s="168"/>
      <c r="F48" s="169"/>
      <c r="G48" s="31" t="s">
        <v>31</v>
      </c>
      <c r="H48" s="18"/>
      <c r="I48" s="32"/>
      <c r="J48" s="33"/>
      <c r="K48" s="33"/>
      <c r="L48" s="34"/>
      <c r="M48" s="18"/>
      <c r="N48" s="18"/>
      <c r="O48" s="18"/>
      <c r="P48" s="35"/>
      <c r="V48" s="58"/>
      <c r="W48" s="58"/>
      <c r="X48" s="58"/>
      <c r="Y48" s="59"/>
    </row>
    <row r="49" spans="1:16" ht="39" customHeight="1">
      <c r="A49" s="145" t="s">
        <v>32</v>
      </c>
      <c r="B49" s="147" t="s">
        <v>22</v>
      </c>
      <c r="C49" s="148"/>
      <c r="D49" s="148"/>
      <c r="E49" s="148"/>
      <c r="F49" s="149"/>
      <c r="G49" s="21" t="s">
        <v>19</v>
      </c>
      <c r="H49" s="22"/>
      <c r="I49" s="22"/>
      <c r="J49" s="22"/>
      <c r="K49" s="22"/>
      <c r="L49" s="22"/>
      <c r="M49" s="22"/>
      <c r="N49" s="153" t="s">
        <v>21</v>
      </c>
      <c r="O49" s="154"/>
      <c r="P49" s="155"/>
    </row>
    <row r="50" spans="1:16" ht="39" customHeight="1">
      <c r="A50" s="146"/>
      <c r="B50" s="150"/>
      <c r="C50" s="151"/>
      <c r="D50" s="151"/>
      <c r="E50" s="151"/>
      <c r="F50" s="152"/>
      <c r="G50" s="23" t="s">
        <v>20</v>
      </c>
      <c r="H50" s="24"/>
      <c r="I50" s="24"/>
      <c r="J50" s="24"/>
      <c r="K50" s="24"/>
      <c r="L50" s="24"/>
      <c r="M50" s="24"/>
      <c r="N50" s="24"/>
      <c r="O50" s="24"/>
      <c r="P50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49:A50"/>
    <mergeCell ref="B49:F50"/>
    <mergeCell ref="N49:P49"/>
    <mergeCell ref="O8:P8"/>
    <mergeCell ref="B46:F46"/>
    <mergeCell ref="G46:P46"/>
    <mergeCell ref="A47:A48"/>
    <mergeCell ref="B47:F48"/>
    <mergeCell ref="I3:J3"/>
    <mergeCell ref="O3:P3"/>
    <mergeCell ref="A4:A8"/>
    <mergeCell ref="B4:B8"/>
    <mergeCell ref="C4:F4"/>
    <mergeCell ref="C5:D7"/>
    <mergeCell ref="A27:A31"/>
    <mergeCell ref="B27:B31"/>
    <mergeCell ref="C27:F27"/>
    <mergeCell ref="G27:J27"/>
    <mergeCell ref="K27:N27"/>
    <mergeCell ref="K31:L31"/>
    <mergeCell ref="M31:N31"/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2026-05-18T04:38:59Z</cp:lastPrinted>
  <dcterms:created xsi:type="dcterms:W3CDTF">2016-08-19T00:26:08Z</dcterms:created>
  <dcterms:modified xsi:type="dcterms:W3CDTF">2026-05-18T04:39:10Z</dcterms:modified>
</cp:coreProperties>
</file>