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3ADB92AE-A7E8-4287-83C8-16CEFB49B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オーストラリア!$A$1:$T$30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U12" i="1" l="1"/>
  <c r="AU13" i="1"/>
  <c r="AU14" i="1"/>
  <c r="AU15" i="1"/>
  <c r="AU16" i="1"/>
  <c r="AU17" i="1"/>
  <c r="AU18" i="1"/>
  <c r="AU11" i="1"/>
  <c r="AT17" i="1"/>
  <c r="AT18" i="1"/>
  <c r="B17" i="1"/>
  <c r="C17" i="1"/>
  <c r="D17" i="1"/>
  <c r="E17" i="1"/>
  <c r="F17" i="1"/>
  <c r="G17" i="1"/>
  <c r="H17" i="1" s="1"/>
  <c r="K17" i="1"/>
  <c r="L17" i="1" s="1"/>
  <c r="M17" i="1"/>
  <c r="N17" i="1" s="1"/>
  <c r="B18" i="1"/>
  <c r="C18" i="1"/>
  <c r="D18" i="1"/>
  <c r="E18" i="1"/>
  <c r="F18" i="1" s="1"/>
  <c r="G18" i="1"/>
  <c r="H18" i="1" s="1"/>
  <c r="K18" i="1"/>
  <c r="L18" i="1"/>
  <c r="M18" i="1"/>
  <c r="N18" i="1"/>
  <c r="B12" i="1"/>
  <c r="C12" i="1"/>
  <c r="D12" i="1" s="1"/>
  <c r="E12" i="1"/>
  <c r="F12" i="1" s="1"/>
  <c r="G12" i="1"/>
  <c r="H12" i="1" s="1"/>
  <c r="K12" i="1"/>
  <c r="L12" i="1" s="1"/>
  <c r="M12" i="1"/>
  <c r="N12" i="1" s="1"/>
  <c r="B13" i="1"/>
  <c r="C13" i="1"/>
  <c r="D13" i="1" s="1"/>
  <c r="E13" i="1"/>
  <c r="F13" i="1" s="1"/>
  <c r="G13" i="1"/>
  <c r="I13" i="1" s="1"/>
  <c r="J13" i="1" s="1"/>
  <c r="K13" i="1"/>
  <c r="L13" i="1"/>
  <c r="M13" i="1"/>
  <c r="N13" i="1" s="1"/>
  <c r="B14" i="1"/>
  <c r="C14" i="1"/>
  <c r="D14" i="1" s="1"/>
  <c r="E14" i="1"/>
  <c r="F14" i="1" s="1"/>
  <c r="G14" i="1"/>
  <c r="H14" i="1"/>
  <c r="I14" i="1"/>
  <c r="J14" i="1"/>
  <c r="K14" i="1"/>
  <c r="L14" i="1" s="1"/>
  <c r="M14" i="1"/>
  <c r="N14" i="1" s="1"/>
  <c r="B15" i="1"/>
  <c r="C15" i="1"/>
  <c r="D15" i="1" s="1"/>
  <c r="E15" i="1"/>
  <c r="F15" i="1" s="1"/>
  <c r="G15" i="1"/>
  <c r="I15" i="1" s="1"/>
  <c r="J15" i="1" s="1"/>
  <c r="H15" i="1"/>
  <c r="K15" i="1"/>
  <c r="L15" i="1" s="1"/>
  <c r="M15" i="1"/>
  <c r="N15" i="1" s="1"/>
  <c r="B16" i="1"/>
  <c r="C16" i="1"/>
  <c r="D16" i="1"/>
  <c r="E16" i="1"/>
  <c r="F16" i="1"/>
  <c r="G16" i="1"/>
  <c r="H16" i="1" s="1"/>
  <c r="K16" i="1"/>
  <c r="L16" i="1" s="1"/>
  <c r="M16" i="1"/>
  <c r="N16" i="1"/>
  <c r="M11" i="1"/>
  <c r="N11" i="1" s="1"/>
  <c r="K11" i="1"/>
  <c r="G11" i="1"/>
  <c r="E11" i="1"/>
  <c r="F11" i="1" s="1"/>
  <c r="C11" i="1"/>
  <c r="D11" i="1" s="1"/>
  <c r="B11" i="1"/>
  <c r="AT16" i="1"/>
  <c r="AT15" i="1"/>
  <c r="AT14" i="1"/>
  <c r="AT13" i="1"/>
  <c r="AT12" i="1"/>
  <c r="AT11" i="1"/>
  <c r="L11" i="1"/>
  <c r="AU24" i="1"/>
  <c r="AU23" i="1"/>
  <c r="AU22" i="1"/>
  <c r="AU21" i="1"/>
  <c r="AU20" i="1"/>
  <c r="A15" i="1" l="1"/>
  <c r="A17" i="1"/>
  <c r="A18" i="1"/>
  <c r="I18" i="1"/>
  <c r="J18" i="1" s="1"/>
  <c r="I17" i="1"/>
  <c r="J17" i="1" s="1"/>
  <c r="A13" i="1"/>
  <c r="I11" i="1"/>
  <c r="J11" i="1" s="1"/>
  <c r="A14" i="1"/>
  <c r="A16" i="1"/>
  <c r="A12" i="1"/>
  <c r="H13" i="1"/>
  <c r="I12" i="1"/>
  <c r="J12" i="1" s="1"/>
  <c r="I16" i="1"/>
  <c r="J16" i="1" s="1"/>
  <c r="A11" i="1"/>
  <c r="H11" i="1"/>
</calcChain>
</file>

<file path=xl/sharedStrings.xml><?xml version="1.0" encoding="utf-8"?>
<sst xmlns="http://schemas.openxmlformats.org/spreadsheetml/2006/main" count="180" uniqueCount="116">
  <si>
    <t xml:space="preserve">UPDATED :  </t>
    <phoneticPr fontId="14"/>
  </si>
  <si>
    <t>From Tokyo / Yokohama</t>
    <phoneticPr fontId="4"/>
  </si>
  <si>
    <t>VESSEL</t>
    <phoneticPr fontId="4"/>
  </si>
  <si>
    <t>VOY</t>
  </si>
  <si>
    <t>CFS CUT</t>
  </si>
  <si>
    <t>ETA</t>
    <phoneticPr fontId="4"/>
  </si>
  <si>
    <t>ETD</t>
    <phoneticPr fontId="4"/>
  </si>
  <si>
    <t>ETA</t>
    <phoneticPr fontId="20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</si>
  <si>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</si>
  <si>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0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</si>
  <si>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</si>
  <si>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0"/>
  </si>
  <si>
    <t>東京 CFS</t>
    <rPh sb="0" eb="2">
      <t>トウキョウ</t>
    </rPh>
    <phoneticPr fontId="4"/>
  </si>
  <si>
    <t>横浜 CFS</t>
    <rPh sb="0" eb="2">
      <t>ヨコハマ</t>
    </rPh>
    <phoneticPr fontId="4"/>
  </si>
  <si>
    <t>※CFS倉庫受付時間　9:00~16:00</t>
    <phoneticPr fontId="3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</si>
  <si>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4"/>
  </si>
  <si>
    <t>TYO</t>
    <phoneticPr fontId="4"/>
  </si>
  <si>
    <t>TYO</t>
    <phoneticPr fontId="4"/>
  </si>
  <si>
    <t>YOK</t>
    <phoneticPr fontId="4"/>
  </si>
  <si>
    <t>　　　　　　AUSTRALIA SCHEDULE - 関東　　</t>
    <phoneticPr fontId="4"/>
  </si>
  <si>
    <t>(株)日成
(協同組合　東京海貨センター内４F)</t>
    <rPh sb="0" eb="3">
      <t>カブシキガイシャ</t>
    </rPh>
    <rPh sb="3" eb="5">
      <t>ニッセイ</t>
    </rPh>
    <rPh sb="7" eb="9">
      <t>キョウドウ</t>
    </rPh>
    <rPh sb="9" eb="11">
      <t>クミアイ</t>
    </rPh>
    <rPh sb="12" eb="14">
      <t>トウキョウ</t>
    </rPh>
    <rPh sb="14" eb="15">
      <t>ウミ</t>
    </rPh>
    <rPh sb="15" eb="16">
      <t>カ</t>
    </rPh>
    <rPh sb="20" eb="21">
      <t>ナイ</t>
    </rPh>
    <phoneticPr fontId="3"/>
  </si>
  <si>
    <t>大田区東海4-3-1</t>
    <rPh sb="0" eb="3">
      <t>オオタク</t>
    </rPh>
    <rPh sb="3" eb="5">
      <t>トウカイ</t>
    </rPh>
    <phoneticPr fontId="4"/>
  </si>
  <si>
    <t>NACCS: 1FW69</t>
    <phoneticPr fontId="4"/>
  </si>
  <si>
    <t>TEL: 03-5492-7251</t>
    <phoneticPr fontId="4"/>
  </si>
  <si>
    <t>(株)日成
(横浜港運事業協同組合内２F)</t>
    <rPh sb="0" eb="3">
      <t>カブシキガイシャ</t>
    </rPh>
    <rPh sb="3" eb="5">
      <t>ニッセイ</t>
    </rPh>
    <rPh sb="7" eb="9">
      <t>ヨコハマ</t>
    </rPh>
    <rPh sb="9" eb="11">
      <t>コウウン</t>
    </rPh>
    <rPh sb="11" eb="13">
      <t>ジギョウ</t>
    </rPh>
    <rPh sb="13" eb="15">
      <t>キョウドウ</t>
    </rPh>
    <rPh sb="15" eb="17">
      <t>クミアイ</t>
    </rPh>
    <rPh sb="17" eb="18">
      <t>ナイ</t>
    </rPh>
    <phoneticPr fontId="3"/>
  </si>
  <si>
    <t>横浜市中区本牧埠頭１</t>
    <rPh sb="0" eb="3">
      <t>ヨコハマシ</t>
    </rPh>
    <rPh sb="3" eb="5">
      <t>ナカク</t>
    </rPh>
    <rPh sb="5" eb="7">
      <t>ホンモク</t>
    </rPh>
    <rPh sb="7" eb="9">
      <t>フトウ</t>
    </rPh>
    <phoneticPr fontId="4"/>
  </si>
  <si>
    <t>TEL: 045-622-5771</t>
    <phoneticPr fontId="4"/>
  </si>
  <si>
    <t>NACCS: 2EW30</t>
    <phoneticPr fontId="3"/>
  </si>
  <si>
    <t>MEL</t>
    <phoneticPr fontId="3"/>
  </si>
  <si>
    <t>SYD</t>
    <phoneticPr fontId="4"/>
  </si>
  <si>
    <t>V</t>
    <phoneticPr fontId="3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</si>
  <si>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3"/>
  </si>
  <si>
    <t>*2　危険品の取り扱いが無し</t>
    <rPh sb="3" eb="6">
      <t>キケンヒン</t>
    </rPh>
    <rPh sb="7" eb="8">
      <t>ト</t>
    </rPh>
    <rPh sb="9" eb="10">
      <t>アツカ</t>
    </rPh>
    <rPh sb="12" eb="13">
      <t>ナ</t>
    </rPh>
    <phoneticPr fontId="3"/>
  </si>
  <si>
    <t>22 DAYS</t>
    <phoneticPr fontId="3"/>
  </si>
  <si>
    <t>26 DAYS</t>
    <phoneticPr fontId="4"/>
  </si>
  <si>
    <r>
      <rPr>
        <b/>
        <sz val="18"/>
        <rFont val="Trebuchet MS"/>
        <family val="2"/>
      </rPr>
      <t>PHEN BASIN</t>
    </r>
    <r>
      <rPr>
        <b/>
        <sz val="18"/>
        <color rgb="FF00AFEF"/>
        <rFont val="Yu Gothic UI"/>
        <family val="2"/>
      </rPr>
      <t>★</t>
    </r>
  </si>
  <si>
    <r>
      <rPr>
        <sz val="18"/>
        <rFont val="MS PGothic"/>
        <family val="2"/>
      </rPr>
      <t>-</t>
    </r>
  </si>
  <si>
    <r>
      <rPr>
        <sz val="18"/>
        <rFont val="MS PGothic"/>
        <family val="2"/>
      </rPr>
      <t>6/3</t>
    </r>
  </si>
  <si>
    <r>
      <rPr>
        <b/>
        <sz val="18"/>
        <rFont val="Trebuchet MS"/>
        <family val="2"/>
      </rPr>
      <t>VANCOUVER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</si>
  <si>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5/21</t>
    </r>
  </si>
  <si>
    <r>
      <rPr>
        <sz val="18"/>
        <rFont val="MS PGothic"/>
        <family val="2"/>
      </rPr>
      <t>6/10</t>
    </r>
  </si>
  <si>
    <r>
      <rPr>
        <b/>
        <sz val="18"/>
        <rFont val="Trebuchet MS"/>
        <family val="2"/>
      </rPr>
      <t>OOCL NORFOLK</t>
    </r>
    <r>
      <rPr>
        <b/>
        <sz val="18"/>
        <color rgb="FF4AACC5"/>
        <rFont val="Yu Gothic UI"/>
        <family val="2"/>
      </rPr>
      <t>★</t>
    </r>
  </si>
  <si>
    <r>
      <rPr>
        <sz val="18"/>
        <rFont val="MS PGothic"/>
        <family val="2"/>
      </rPr>
      <t>304S</t>
    </r>
  </si>
  <si>
    <r>
      <rPr>
        <sz val="18"/>
        <rFont val="MS PGothic"/>
        <family val="2"/>
      </rPr>
      <t>5/25</t>
    </r>
  </si>
  <si>
    <r>
      <rPr>
        <sz val="18"/>
        <rFont val="MS PGothic"/>
        <family val="2"/>
      </rPr>
      <t>5/20</t>
    </r>
  </si>
  <si>
    <r>
      <rPr>
        <sz val="18"/>
        <rFont val="MS PGothic"/>
        <family val="2"/>
      </rPr>
      <t>5/19AM</t>
    </r>
  </si>
  <si>
    <r>
      <rPr>
        <sz val="18"/>
        <rFont val="MS PGothic"/>
        <family val="2"/>
      </rPr>
      <t>5/26</t>
    </r>
  </si>
  <si>
    <r>
      <rPr>
        <sz val="18"/>
        <rFont val="MS PGothic"/>
        <family val="2"/>
      </rPr>
      <t>5/22</t>
    </r>
  </si>
  <si>
    <r>
      <rPr>
        <sz val="18"/>
        <rFont val="MS PGothic"/>
        <family val="2"/>
      </rPr>
      <t>5/28</t>
    </r>
  </si>
  <si>
    <r>
      <rPr>
        <sz val="18"/>
        <rFont val="MS PGothic"/>
        <family val="2"/>
      </rPr>
      <t>6/17</t>
    </r>
  </si>
  <si>
    <r>
      <rPr>
        <sz val="18"/>
        <rFont val="MS PGothic"/>
        <family val="2"/>
      </rPr>
      <t>6/21</t>
    </r>
  </si>
  <si>
    <r>
      <rPr>
        <b/>
        <sz val="18"/>
        <rFont val="Trebuchet MS"/>
        <family val="2"/>
      </rPr>
      <t>OOCL NEW ZEALAND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</si>
  <si>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167S</t>
    </r>
  </si>
  <si>
    <r>
      <rPr>
        <sz val="18"/>
        <rFont val="MS PGothic"/>
        <family val="2"/>
      </rPr>
      <t>6/1</t>
    </r>
  </si>
  <si>
    <r>
      <rPr>
        <sz val="18"/>
        <rFont val="MS PGothic"/>
        <family val="2"/>
      </rPr>
      <t>5/27</t>
    </r>
  </si>
  <si>
    <r>
      <rPr>
        <sz val="18"/>
        <rFont val="MS PGothic"/>
        <family val="2"/>
      </rPr>
      <t>5/26AM</t>
    </r>
  </si>
  <si>
    <r>
      <rPr>
        <sz val="18"/>
        <rFont val="MS PGothic"/>
        <family val="2"/>
      </rPr>
      <t>6/2</t>
    </r>
  </si>
  <si>
    <r>
      <rPr>
        <sz val="18"/>
        <rFont val="MS PGothic"/>
        <family val="2"/>
      </rPr>
      <t>5/29</t>
    </r>
  </si>
  <si>
    <r>
      <rPr>
        <sz val="18"/>
        <rFont val="MS PGothic"/>
        <family val="2"/>
      </rPr>
      <t>6/4</t>
    </r>
  </si>
  <si>
    <r>
      <rPr>
        <sz val="18"/>
        <rFont val="MS PGothic"/>
        <family val="2"/>
      </rPr>
      <t>6/24</t>
    </r>
  </si>
  <si>
    <r>
      <rPr>
        <sz val="18"/>
        <rFont val="MS PGothic"/>
        <family val="2"/>
      </rPr>
      <t>6/28</t>
    </r>
  </si>
  <si>
    <r>
      <rPr>
        <sz val="18"/>
        <rFont val="MS PGothic"/>
        <family val="2"/>
      </rPr>
      <t>130S</t>
    </r>
  </si>
  <si>
    <r>
      <rPr>
        <sz val="18"/>
        <rFont val="MS PGothic"/>
        <family val="2"/>
      </rPr>
      <t>6/8</t>
    </r>
  </si>
  <si>
    <r>
      <rPr>
        <sz val="18"/>
        <rFont val="MS PGothic"/>
        <family val="2"/>
      </rPr>
      <t>6/2AM</t>
    </r>
  </si>
  <si>
    <r>
      <rPr>
        <sz val="18"/>
        <rFont val="MS PGothic"/>
        <family val="2"/>
      </rPr>
      <t>6/9</t>
    </r>
  </si>
  <si>
    <r>
      <rPr>
        <sz val="18"/>
        <rFont val="MS PGothic"/>
        <family val="2"/>
      </rPr>
      <t>6/5</t>
    </r>
  </si>
  <si>
    <r>
      <rPr>
        <sz val="18"/>
        <rFont val="MS PGothic"/>
        <family val="2"/>
      </rPr>
      <t>6/11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</si>
  <si>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</si>
  <si>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7/5</t>
    </r>
  </si>
  <si>
    <r>
      <rPr>
        <sz val="18"/>
        <rFont val="MS PGothic"/>
        <family val="2"/>
      </rPr>
      <t>056S</t>
    </r>
  </si>
  <si>
    <r>
      <rPr>
        <sz val="18"/>
        <rFont val="MS PGothic"/>
        <family val="2"/>
      </rPr>
      <t>6/15</t>
    </r>
  </si>
  <si>
    <r>
      <rPr>
        <sz val="18"/>
        <rFont val="MS PGothic"/>
        <family val="2"/>
      </rPr>
      <t>6/9AM</t>
    </r>
  </si>
  <si>
    <r>
      <rPr>
        <sz val="18"/>
        <rFont val="MS PGothic"/>
        <family val="2"/>
      </rPr>
      <t>6/16</t>
    </r>
  </si>
  <si>
    <r>
      <rPr>
        <sz val="18"/>
        <rFont val="MS PGothic"/>
        <family val="2"/>
      </rPr>
      <t>6/12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</si>
  <si>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</si>
  <si>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</si>
  <si>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7/12</t>
    </r>
  </si>
  <si>
    <r>
      <rPr>
        <sz val="18"/>
        <rFont val="MS PGothic"/>
        <family val="2"/>
      </rPr>
      <t>305S</t>
    </r>
  </si>
  <si>
    <r>
      <rPr>
        <sz val="18"/>
        <rFont val="MS PGothic"/>
        <family val="2"/>
      </rPr>
      <t>6/22</t>
    </r>
  </si>
  <si>
    <r>
      <rPr>
        <sz val="18"/>
        <rFont val="MS PGothic"/>
        <family val="2"/>
      </rPr>
      <t>6/16AM</t>
    </r>
  </si>
  <si>
    <r>
      <rPr>
        <sz val="18"/>
        <rFont val="MS PGothic"/>
        <family val="2"/>
      </rPr>
      <t>6/23</t>
    </r>
  </si>
  <si>
    <r>
      <rPr>
        <sz val="18"/>
        <rFont val="MS PGothic"/>
        <family val="2"/>
      </rPr>
      <t>6/19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</si>
  <si>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</si>
  <si>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</si>
  <si>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7/19</t>
    </r>
  </si>
  <si>
    <r>
      <rPr>
        <sz val="18"/>
        <rFont val="MS PGothic"/>
        <family val="2"/>
      </rPr>
      <t>168S</t>
    </r>
  </si>
  <si>
    <r>
      <rPr>
        <sz val="18"/>
        <rFont val="MS PGothic"/>
        <family val="2"/>
      </rPr>
      <t>6/29</t>
    </r>
  </si>
  <si>
    <r>
      <rPr>
        <sz val="18"/>
        <rFont val="MS PGothic"/>
        <family val="2"/>
      </rPr>
      <t>6/23AM</t>
    </r>
  </si>
  <si>
    <r>
      <rPr>
        <sz val="18"/>
        <rFont val="MS PGothic"/>
        <family val="2"/>
      </rPr>
      <t>6/30</t>
    </r>
  </si>
  <si>
    <r>
      <rPr>
        <sz val="18"/>
        <rFont val="MS PGothic"/>
        <family val="2"/>
      </rPr>
      <t>6/26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</si>
  <si>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</si>
  <si>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7/22</t>
    </r>
  </si>
  <si>
    <r>
      <rPr>
        <sz val="18"/>
        <rFont val="MS PGothic"/>
        <family val="2"/>
      </rPr>
      <t>7/26</t>
    </r>
  </si>
  <si>
    <r>
      <rPr>
        <sz val="18"/>
        <rFont val="MS PGothic"/>
        <family val="2"/>
      </rPr>
      <t>131S</t>
    </r>
  </si>
  <si>
    <r>
      <rPr>
        <sz val="18"/>
        <rFont val="MS PGothic"/>
        <family val="2"/>
      </rPr>
      <t>7/6</t>
    </r>
  </si>
  <si>
    <r>
      <rPr>
        <sz val="18"/>
        <rFont val="MS PGothic"/>
        <family val="2"/>
      </rPr>
      <t>6/30AM</t>
    </r>
  </si>
  <si>
    <r>
      <rPr>
        <sz val="18"/>
        <rFont val="MS PGothic"/>
        <family val="2"/>
      </rPr>
      <t>7/7</t>
    </r>
  </si>
  <si>
    <r>
      <rPr>
        <sz val="18"/>
        <rFont val="MS PGothic"/>
        <family val="2"/>
      </rPr>
      <t>7/3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</si>
  <si>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</si>
  <si>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7/29</t>
    </r>
  </si>
  <si>
    <r>
      <rPr>
        <sz val="18"/>
        <rFont val="MS PGothic"/>
        <family val="2"/>
      </rPr>
      <t>8/2</t>
    </r>
  </si>
  <si>
    <r>
      <rPr>
        <sz val="18"/>
        <rFont val="MS PGothic"/>
        <family val="2"/>
      </rPr>
      <t>057S</t>
    </r>
  </si>
  <si>
    <r>
      <rPr>
        <sz val="18"/>
        <rFont val="MS PGothic"/>
        <family val="2"/>
      </rPr>
      <t>7/13</t>
    </r>
  </si>
  <si>
    <r>
      <rPr>
        <sz val="18"/>
        <rFont val="MS PGothic"/>
        <family val="2"/>
      </rPr>
      <t>7/7AM</t>
    </r>
  </si>
  <si>
    <r>
      <rPr>
        <sz val="18"/>
        <rFont val="MS PGothic"/>
        <family val="2"/>
      </rPr>
      <t>7/14</t>
    </r>
  </si>
  <si>
    <r>
      <rPr>
        <sz val="18"/>
        <rFont val="MS PGothic"/>
        <family val="2"/>
      </rPr>
      <t>7/10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</si>
  <si>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</si>
  <si>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</si>
  <si>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8/9</t>
    </r>
  </si>
  <si>
    <t>最終</t>
    <rPh sb="0" eb="2">
      <t>サイシュウ</t>
    </rPh>
    <phoneticPr fontId="3"/>
  </si>
  <si>
    <t>HORAI BRIDGE</t>
  </si>
  <si>
    <t>TS INCHEON</t>
  </si>
  <si>
    <t>TS SURABAYA</t>
  </si>
  <si>
    <t>YM IMPROVEMENT</t>
  </si>
  <si>
    <t>旧</t>
    <rPh sb="0" eb="1">
      <t>キュウ</t>
    </rPh>
    <phoneticPr fontId="3"/>
  </si>
  <si>
    <t>置き換え</t>
    <rPh sb="0" eb="1">
      <t>オ</t>
    </rPh>
    <rPh sb="2" eb="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</si>
</sst>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4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8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sz val="18"/>
      <name val="MS PGothic"/>
      <family val="3"/>
      <charset val="128"/>
    </font>
    <font>
      <sz val="18"/>
      <color rgb="FF000000"/>
      <name val="MS PGothic"/>
      <family val="2"/>
    </font>
    <font>
      <b/>
      <sz val="18"/>
      <name val="Trebuchet MS"/>
      <family val="2"/>
    </font>
    <font>
      <b/>
      <sz val="18"/>
      <color rgb="FF00AFEF"/>
      <name val="Yu Gothic UI"/>
      <family val="2"/>
    </font>
    <font>
      <sz val="18"/>
      <name val="MS PGothic"/>
      <family val="2"/>
    </font>
    <font>
      <b/>
      <sz val="18"/>
      <color rgb="FFFF0000"/>
      <name val="Yu Gothic UI"/>
      <family val="2"/>
    </font>
    <font>
      <b/>
      <sz val="18"/>
      <color rgb="FF4AACC5"/>
      <name val="Yu Gothic UI"/>
      <family val="2"/>
    </font>
    <font>
      <sz val="11"/>
      <name val="Calibri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DF3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>
      <alignment vertical="center"/>
    </xf>
    <xf numFmtId="0" fontId="1" fillId="0" borderId="0"/>
    <xf numFmtId="0" fontId="31" fillId="0" borderId="0">
      <alignment vertical="center"/>
    </xf>
    <xf numFmtId="0" fontId="31" fillId="0" borderId="0">
      <alignment vertical="center"/>
    </xf>
    <xf numFmtId="0" fontId="1" fillId="0" borderId="0"/>
    <xf numFmtId="0" fontId="34" fillId="0" borderId="0"/>
    <xf numFmtId="0" fontId="35" fillId="0" borderId="0"/>
    <xf numFmtId="0" fontId="43" fillId="0" borderId="0"/>
    <xf numFmtId="0" fontId="44" fillId="0" borderId="0"/>
    <xf numFmtId="0" fontId="43" fillId="0" borderId="0"/>
    <xf numFmtId="0" fontId="43" fillId="0" borderId="0"/>
  </cellStyleXfs>
  <cellXfs count="12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2" fillId="0" borderId="0" xfId="1" applyFont="1" applyFill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0" fontId="21" fillId="0" borderId="9" xfId="1" applyFont="1" applyBorder="1" applyAlignment="1">
      <alignment horizontal="center" vertical="center"/>
    </xf>
    <xf numFmtId="0" fontId="27" fillId="0" borderId="3" xfId="1" applyFont="1" applyBorder="1" applyAlignment="1">
      <alignment horizontal="left" vertical="center"/>
    </xf>
    <xf numFmtId="0" fontId="27" fillId="0" borderId="0" xfId="1" applyFont="1" applyBorder="1" applyAlignment="1"/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4" xfId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7" fillId="0" borderId="1" xfId="1" applyFont="1" applyBorder="1" applyAlignment="1">
      <alignment horizontal="left" vertical="center"/>
    </xf>
    <xf numFmtId="0" fontId="27" fillId="0" borderId="8" xfId="1" applyFont="1" applyBorder="1" applyAlignment="1"/>
    <xf numFmtId="0" fontId="27" fillId="0" borderId="8" xfId="1" applyFont="1" applyBorder="1" applyAlignment="1">
      <alignment horizontal="left" vertical="center"/>
    </xf>
    <xf numFmtId="0" fontId="27" fillId="0" borderId="8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0" fontId="27" fillId="0" borderId="7" xfId="1" applyFont="1" applyBorder="1" applyAlignment="1"/>
    <xf numFmtId="0" fontId="27" fillId="0" borderId="7" xfId="1" applyFont="1" applyBorder="1" applyAlignment="1">
      <alignment horizontal="left" vertical="center"/>
    </xf>
    <xf numFmtId="0" fontId="27" fillId="0" borderId="7" xfId="1" applyFont="1" applyBorder="1" applyAlignment="1">
      <alignment vertical="center"/>
    </xf>
    <xf numFmtId="0" fontId="28" fillId="0" borderId="6" xfId="1" applyFont="1" applyBorder="1" applyAlignment="1">
      <alignment horizontal="right" vertical="center"/>
    </xf>
    <xf numFmtId="0" fontId="8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vertical="center"/>
    </xf>
    <xf numFmtId="0" fontId="13" fillId="3" borderId="26" xfId="1" applyNumberFormat="1" applyFont="1" applyFill="1" applyBorder="1" applyAlignment="1">
      <alignment horizontal="center" vertical="center"/>
    </xf>
    <xf numFmtId="0" fontId="13" fillId="3" borderId="26" xfId="1" applyNumberFormat="1" applyFont="1" applyFill="1" applyBorder="1" applyAlignment="1">
      <alignment vertical="center"/>
    </xf>
    <xf numFmtId="0" fontId="33" fillId="0" borderId="0" xfId="1" applyFont="1" applyFill="1" applyAlignment="1">
      <alignment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178" fontId="24" fillId="0" borderId="0" xfId="1" applyNumberFormat="1" applyFont="1" applyFill="1" applyBorder="1" applyAlignment="1">
      <alignment horizontal="center" vertical="center"/>
    </xf>
    <xf numFmtId="178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0" xfId="2" applyNumberFormat="1" applyFont="1" applyBorder="1" applyAlignment="1">
      <alignment horizontal="center" vertical="center"/>
    </xf>
    <xf numFmtId="0" fontId="25" fillId="0" borderId="22" xfId="1" applyFont="1" applyFill="1" applyBorder="1" applyAlignment="1">
      <alignment vertical="center"/>
    </xf>
    <xf numFmtId="0" fontId="25" fillId="0" borderId="23" xfId="1" applyFont="1" applyFill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3" xfId="1" applyNumberFormat="1" applyFont="1" applyFill="1" applyBorder="1" applyAlignment="1">
      <alignment horizontal="center" vertical="center"/>
    </xf>
    <xf numFmtId="178" fontId="24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4" xfId="2" applyNumberFormat="1" applyFont="1" applyBorder="1" applyAlignment="1">
      <alignment horizontal="center" vertical="center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>
      <alignment horizontal="center" vertical="center"/>
    </xf>
    <xf numFmtId="178" fontId="24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29" xfId="1" applyFont="1" applyFill="1" applyBorder="1" applyAlignment="1">
      <alignment vertical="center"/>
    </xf>
    <xf numFmtId="0" fontId="25" fillId="0" borderId="28" xfId="1" applyFont="1" applyFill="1" applyBorder="1" applyAlignment="1">
      <alignment horizontal="center" vertical="center"/>
    </xf>
    <xf numFmtId="178" fontId="24" fillId="0" borderId="30" xfId="2" applyNumberFormat="1" applyFont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6" fillId="0" borderId="0" xfId="1" applyFont="1" applyBorder="1" applyAlignment="1">
      <alignment vertical="center"/>
    </xf>
    <xf numFmtId="0" fontId="8" fillId="5" borderId="23" xfId="18" applyFont="1" applyFill="1" applyBorder="1" applyAlignment="1">
      <alignment horizontal="left" vertical="center"/>
    </xf>
    <xf numFmtId="0" fontId="8" fillId="5" borderId="23" xfId="19" applyFont="1" applyFill="1" applyBorder="1" applyAlignment="1">
      <alignment horizontal="left" vertical="center"/>
    </xf>
    <xf numFmtId="0" fontId="45" fillId="0" borderId="32" xfId="19" applyFont="1" applyBorder="1" applyAlignment="1">
      <alignment horizontal="left" vertical="center"/>
    </xf>
    <xf numFmtId="0" fontId="8" fillId="0" borderId="23" xfId="18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8" fillId="5" borderId="23" xfId="21" applyFont="1" applyFill="1" applyBorder="1" applyAlignment="1">
      <alignment horizontal="left" vertical="center"/>
    </xf>
    <xf numFmtId="0" fontId="25" fillId="0" borderId="19" xfId="1" applyFont="1" applyFill="1" applyBorder="1" applyAlignment="1">
      <alignment vertical="center"/>
    </xf>
    <xf numFmtId="0" fontId="34" fillId="0" borderId="31" xfId="16" applyFill="1" applyBorder="1" applyAlignment="1">
      <alignment horizontal="center" vertical="top" wrapText="1"/>
    </xf>
    <xf numFmtId="0" fontId="36" fillId="0" borderId="31" xfId="16" applyFont="1" applyFill="1" applyBorder="1" applyAlignment="1">
      <alignment horizontal="center" vertical="top" wrapText="1"/>
    </xf>
    <xf numFmtId="1" fontId="37" fillId="0" borderId="31" xfId="16" applyNumberFormat="1" applyFont="1" applyFill="1" applyBorder="1" applyAlignment="1">
      <alignment horizontal="center" vertical="top" shrinkToFit="1"/>
    </xf>
    <xf numFmtId="0" fontId="25" fillId="0" borderId="20" xfId="1" applyFont="1" applyFill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0" xfId="1" applyNumberFormat="1" applyFont="1" applyFill="1" applyBorder="1" applyAlignment="1">
      <alignment horizontal="center" vertical="center"/>
    </xf>
    <xf numFmtId="178" fontId="24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4" fillId="0" borderId="21" xfId="2" applyNumberFormat="1" applyFont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0" fontId="19" fillId="3" borderId="20" xfId="1" applyNumberFormat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/>
    </xf>
    <xf numFmtId="0" fontId="22" fillId="3" borderId="23" xfId="1" applyFont="1" applyFill="1" applyBorder="1" applyAlignment="1">
      <alignment horizontal="center" vertical="center" wrapText="1"/>
    </xf>
    <xf numFmtId="0" fontId="21" fillId="3" borderId="23" xfId="1" applyNumberFormat="1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8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7" xfId="1" applyFont="1" applyBorder="1" applyAlignment="1">
      <alignment horizontal="center" vertical="center" wrapText="1"/>
    </xf>
    <xf numFmtId="0" fontId="27" fillId="0" borderId="6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1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30" fillId="0" borderId="0" xfId="1" applyFont="1" applyFill="1" applyBorder="1" applyAlignment="1" applyProtection="1">
      <alignment horizontal="center"/>
      <protection locked="0"/>
    </xf>
    <xf numFmtId="0" fontId="30" fillId="0" borderId="7" xfId="1" applyFont="1" applyFill="1" applyBorder="1" applyAlignment="1" applyProtection="1">
      <alignment horizontal="center"/>
      <protection locked="0"/>
    </xf>
    <xf numFmtId="0" fontId="26" fillId="0" borderId="13" xfId="1" applyFont="1" applyBorder="1" applyAlignment="1">
      <alignment horizontal="center" vertical="center"/>
    </xf>
    <xf numFmtId="0" fontId="27" fillId="0" borderId="14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6" xfId="1" applyFont="1" applyBorder="1" applyAlignment="1">
      <alignment horizontal="center" vertical="center" wrapText="1"/>
    </xf>
    <xf numFmtId="0" fontId="19" fillId="3" borderId="20" xfId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177" fontId="13" fillId="3" borderId="26" xfId="1" applyNumberFormat="1" applyFont="1" applyFill="1" applyBorder="1" applyAlignment="1">
      <alignment horizontal="center" vertical="center"/>
    </xf>
    <xf numFmtId="0" fontId="23" fillId="3" borderId="26" xfId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0" fontId="22" fillId="3" borderId="24" xfId="1" applyFont="1" applyFill="1" applyBorder="1" applyAlignment="1">
      <alignment horizontal="center" vertical="center"/>
    </xf>
    <xf numFmtId="0" fontId="19" fillId="3" borderId="23" xfId="1" applyNumberFormat="1" applyFont="1" applyFill="1" applyBorder="1" applyAlignment="1">
      <alignment horizontal="center" vertical="center"/>
    </xf>
    <xf numFmtId="0" fontId="19" fillId="3" borderId="26" xfId="1" applyNumberFormat="1" applyFont="1" applyFill="1" applyBorder="1" applyAlignment="1">
      <alignment horizontal="center" vertical="center"/>
    </xf>
    <xf numFmtId="0" fontId="8" fillId="0" borderId="32" xfId="18" applyFont="1" applyBorder="1" applyAlignment="1">
      <alignment horizontal="left" vertical="center"/>
    </xf>
    <xf numFmtId="0" fontId="25" fillId="0" borderId="0" xfId="1" applyFont="1" applyFill="1" applyBorder="1" applyAlignment="1">
      <alignment vertical="center"/>
    </xf>
    <xf numFmtId="0" fontId="35" fillId="0" borderId="0" xfId="17" applyFill="1" applyBorder="1" applyAlignment="1">
      <alignment horizontal="center" vertical="top" wrapText="1"/>
    </xf>
    <xf numFmtId="0" fontId="36" fillId="0" borderId="0" xfId="17" applyFont="1" applyFill="1" applyBorder="1" applyAlignment="1">
      <alignment horizontal="center" vertical="top" wrapText="1"/>
    </xf>
    <xf numFmtId="1" fontId="37" fillId="0" borderId="0" xfId="17" applyNumberFormat="1" applyFont="1" applyFill="1" applyBorder="1" applyAlignment="1">
      <alignment horizontal="center" vertical="top" shrinkToFit="1"/>
    </xf>
    <xf numFmtId="0" fontId="8" fillId="5" borderId="0" xfId="19" applyFont="1" applyFill="1" applyBorder="1" applyAlignment="1">
      <alignment horizontal="left" vertical="center"/>
    </xf>
    <xf numFmtId="0" fontId="45" fillId="0" borderId="0" xfId="19" applyFont="1" applyBorder="1" applyAlignment="1">
      <alignment horizontal="left" vertical="center"/>
    </xf>
    <xf numFmtId="0" fontId="34" fillId="4" borderId="31" xfId="16" applyFill="1" applyBorder="1" applyAlignment="1">
      <alignment horizontal="center" vertical="top" wrapText="1"/>
    </xf>
    <xf numFmtId="0" fontId="36" fillId="4" borderId="31" xfId="16" applyFont="1" applyFill="1" applyBorder="1" applyAlignment="1">
      <alignment horizontal="center" vertical="top" wrapText="1"/>
    </xf>
    <xf numFmtId="1" fontId="37" fillId="4" borderId="31" xfId="16" applyNumberFormat="1" applyFont="1" applyFill="1" applyBorder="1" applyAlignment="1">
      <alignment horizontal="center" vertical="top" shrinkToFit="1"/>
    </xf>
    <xf numFmtId="0" fontId="34" fillId="0" borderId="31" xfId="16" applyFill="1" applyBorder="1" applyAlignment="1">
      <alignment horizontal="center" vertical="top" wrapText="1"/>
    </xf>
    <xf numFmtId="0" fontId="36" fillId="0" borderId="31" xfId="16" applyFont="1" applyFill="1" applyBorder="1" applyAlignment="1">
      <alignment horizontal="center" vertical="top" wrapText="1"/>
    </xf>
    <xf numFmtId="1" fontId="37" fillId="0" borderId="31" xfId="16" applyNumberFormat="1" applyFont="1" applyFill="1" applyBorder="1" applyAlignment="1">
      <alignment horizontal="center" vertical="top" shrinkToFit="1"/>
    </xf>
  </cellXfs>
  <cellStyles count="22">
    <cellStyle name="パーセント 2" xfId="10" xr:uid="{00000000-0005-0000-0000-000000000000}"/>
    <cellStyle name="パーセント 3" xfId="9" xr:uid="{00000000-0005-0000-0000-000001000000}"/>
    <cellStyle name="標準" xfId="0" builtinId="0"/>
    <cellStyle name="標準 10" xfId="15" xr:uid="{00000000-0005-0000-0000-000003000000}"/>
    <cellStyle name="標準 2" xfId="1" xr:uid="{00000000-0005-0000-0000-000004000000}"/>
    <cellStyle name="標準 2 10" xfId="18" xr:uid="{CE6A5AC5-774C-494A-B662-0099A718B83A}"/>
    <cellStyle name="標準 2 2" xfId="12" xr:uid="{00000000-0005-0000-0000-000005000000}"/>
    <cellStyle name="標準 29" xfId="19" xr:uid="{BC70E99A-0D6D-4A28-B2D7-0CC291BB4B6F}"/>
    <cellStyle name="標準 3" xfId="11" xr:uid="{00000000-0005-0000-0000-000006000000}"/>
    <cellStyle name="標準 3 2 2 2 2" xfId="13" xr:uid="{00000000-0005-0000-0000-000007000000}"/>
    <cellStyle name="標準 3 2 3 2" xfId="14" xr:uid="{00000000-0005-0000-0000-000008000000}"/>
    <cellStyle name="標準 4" xfId="16" xr:uid="{6386430F-860C-449A-B5CC-3E8ED5A2889F}"/>
    <cellStyle name="標準 5" xfId="17" xr:uid="{FB00A930-6224-4E25-861B-967455DA9E84}"/>
    <cellStyle name="標準 52" xfId="20" xr:uid="{6FB4B47E-BE2F-4E32-8703-ABE556AA433A}"/>
    <cellStyle name="標準 54" xfId="21" xr:uid="{EE4CB173-1C56-4EF2-86A0-21CDDD781A53}"/>
    <cellStyle name="標準 9 2 2 2 2 2 2" xfId="3" xr:uid="{00000000-0005-0000-0000-000009000000}"/>
    <cellStyle name="標準_Sheet1" xfId="2" xr:uid="{00000000-0005-0000-0000-00000A000000}"/>
    <cellStyle name="콤마 [0]_HMMREQ~1" xfId="4" xr:uid="{00000000-0005-0000-0000-00000B000000}"/>
    <cellStyle name="콤마_HMMREQ~1" xfId="5" xr:uid="{00000000-0005-0000-0000-00000C000000}"/>
    <cellStyle name="통화 [0]_HMMREQ~1" xfId="6" xr:uid="{00000000-0005-0000-0000-00000D000000}"/>
    <cellStyle name="통화_HMMREQ~1" xfId="7" xr:uid="{00000000-0005-0000-0000-00000E000000}"/>
    <cellStyle name="표준_HMMREQ~1" xfId="8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96062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9606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95249</xdr:colOff>
      <xdr:row>1</xdr:row>
      <xdr:rowOff>166686</xdr:rowOff>
    </xdr:from>
    <xdr:to>
      <xdr:col>5</xdr:col>
      <xdr:colOff>357187</xdr:colOff>
      <xdr:row>3</xdr:row>
      <xdr:rowOff>523875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5249" y="1047749"/>
          <a:ext cx="9882188" cy="1595439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</a:p>
        <a:p>
          <a:pPr algn="ctr"/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 Australia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14</xdr:col>
      <xdr:colOff>928689</xdr:colOff>
      <xdr:row>8</xdr:row>
      <xdr:rowOff>184147</xdr:rowOff>
    </xdr:from>
    <xdr:ext cx="3286123" cy="165735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9423064" y="5224460"/>
          <a:ext cx="3286123" cy="165735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15</xdr:col>
      <xdr:colOff>785811</xdr:colOff>
      <xdr:row>15</xdr:row>
      <xdr:rowOff>321469</xdr:rowOff>
    </xdr:from>
    <xdr:to>
      <xdr:col>19</xdr:col>
      <xdr:colOff>1857374</xdr:colOff>
      <xdr:row>29</xdr:row>
      <xdr:rowOff>353218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724936" y="10620375"/>
          <a:ext cx="8374063" cy="9517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16</xdr:col>
      <xdr:colOff>1440655</xdr:colOff>
      <xdr:row>3</xdr:row>
      <xdr:rowOff>167511</xdr:rowOff>
    </xdr:from>
    <xdr:to>
      <xdr:col>19</xdr:col>
      <xdr:colOff>2702718</xdr:colOff>
      <xdr:row>10</xdr:row>
      <xdr:rowOff>754062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326"/>
        <a:stretch/>
      </xdr:blipFill>
      <xdr:spPr>
        <a:xfrm>
          <a:off x="23586280" y="2290792"/>
          <a:ext cx="6738938" cy="4694208"/>
        </a:xfrm>
        <a:prstGeom prst="rect">
          <a:avLst/>
        </a:prstGeom>
      </xdr:spPr>
    </xdr:pic>
    <xdr:clientData/>
  </xdr:twoCellAnchor>
  <xdr:twoCellAnchor>
    <xdr:from>
      <xdr:col>14</xdr:col>
      <xdr:colOff>969819</xdr:colOff>
      <xdr:row>11</xdr:row>
      <xdr:rowOff>515938</xdr:rowOff>
    </xdr:from>
    <xdr:to>
      <xdr:col>18</xdr:col>
      <xdr:colOff>1190625</xdr:colOff>
      <xdr:row>14</xdr:row>
      <xdr:rowOff>534698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9972194" y="7540626"/>
          <a:ext cx="7459806" cy="2447635"/>
          <a:chOff x="27061098" y="3276600"/>
          <a:chExt cx="9302750" cy="4745003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7061098" y="327660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28221559" y="4238931"/>
            <a:ext cx="7184995" cy="37826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HU36"/>
  <sheetViews>
    <sheetView tabSelected="1" showWhiteSpace="0" view="pageBreakPreview" zoomScale="40" zoomScaleNormal="40" zoomScaleSheetLayoutView="40" zoomScalePageLayoutView="40" workbookViewId="0">
      <selection activeCell="K21" sqref="K21"/>
    </sheetView>
  </sheetViews>
  <sheetFormatPr defaultRowHeight="13.5"/>
  <cols>
    <col min="1" max="1" width="68.125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17.875" customWidth="1"/>
    <col min="10" max="10" width="8.75" customWidth="1"/>
    <col min="11" max="11" width="17.875" customWidth="1"/>
    <col min="12" max="12" width="8.75" customWidth="1"/>
    <col min="13" max="13" width="17.875" customWidth="1"/>
    <col min="14" max="14" width="8.75" customWidth="1"/>
    <col min="15" max="19" width="23.875" customWidth="1"/>
    <col min="20" max="20" width="43.625" customWidth="1"/>
    <col min="21" max="21" width="14.75" customWidth="1"/>
    <col min="25" max="25" width="9" customWidth="1"/>
    <col min="26" max="44" width="9" hidden="1" customWidth="1"/>
    <col min="45" max="45" width="24.375" hidden="1" customWidth="1"/>
    <col min="46" max="46" width="23.875" hidden="1" customWidth="1"/>
    <col min="47" max="47" width="9" hidden="1" customWidth="1"/>
    <col min="48" max="48" width="0" hidden="1" customWidth="1"/>
  </cols>
  <sheetData>
    <row r="1" spans="1:47" s="4" customFormat="1" ht="69.75" customHeight="1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94" t="s">
        <v>15</v>
      </c>
      <c r="P1" s="94"/>
      <c r="Q1" s="94"/>
      <c r="R1" s="94"/>
      <c r="S1" s="94"/>
      <c r="T1" s="3"/>
    </row>
    <row r="2" spans="1:47" s="5" customFormat="1" ht="30" customHeight="1"/>
    <row r="3" spans="1:47" s="4" customFormat="1" ht="66.75" customHeight="1">
      <c r="A3" s="6"/>
      <c r="B3" s="7"/>
      <c r="C3" s="7"/>
      <c r="D3" s="7"/>
      <c r="E3" s="7"/>
      <c r="F3" s="7"/>
      <c r="G3" s="8"/>
      <c r="O3" s="7"/>
      <c r="P3" s="9"/>
      <c r="Q3" s="10" t="s">
        <v>0</v>
      </c>
      <c r="R3" s="41">
        <v>46162</v>
      </c>
      <c r="S3" s="42" t="s">
        <v>30</v>
      </c>
      <c r="T3" s="7"/>
      <c r="U3" s="7"/>
    </row>
    <row r="4" spans="1:47" s="13" customFormat="1" ht="80.099999999999994" customHeight="1">
      <c r="P4" s="14"/>
      <c r="Q4" s="14"/>
      <c r="R4" s="14"/>
      <c r="S4" s="14"/>
      <c r="T4" s="15"/>
      <c r="U4" s="14"/>
    </row>
    <row r="5" spans="1:47" s="16" customFormat="1" ht="37.5" customHeight="1">
      <c r="A5" s="11" t="s">
        <v>1</v>
      </c>
      <c r="B5" s="12"/>
      <c r="C5" s="12"/>
      <c r="D5" s="12"/>
      <c r="E5" s="12"/>
      <c r="F5" s="12"/>
      <c r="G5" s="13"/>
      <c r="H5" s="13"/>
      <c r="I5" s="13"/>
      <c r="J5" s="13"/>
      <c r="K5" s="13"/>
      <c r="L5" s="13"/>
      <c r="M5" s="13"/>
      <c r="N5" s="13"/>
      <c r="O5" s="39"/>
    </row>
    <row r="6" spans="1:47" s="16" customFormat="1" ht="37.5" customHeight="1">
      <c r="A6" s="79" t="s">
        <v>2</v>
      </c>
      <c r="B6" s="82" t="s">
        <v>3</v>
      </c>
      <c r="C6" s="82" t="s">
        <v>4</v>
      </c>
      <c r="D6" s="82"/>
      <c r="E6" s="82"/>
      <c r="F6" s="82"/>
      <c r="G6" s="82" t="s">
        <v>5</v>
      </c>
      <c r="H6" s="82"/>
      <c r="I6" s="82" t="s">
        <v>6</v>
      </c>
      <c r="J6" s="82"/>
      <c r="K6" s="104" t="s">
        <v>7</v>
      </c>
      <c r="L6" s="104"/>
      <c r="M6" s="104"/>
      <c r="N6" s="105"/>
      <c r="O6" s="39"/>
    </row>
    <row r="7" spans="1:47" s="16" customFormat="1" ht="37.5" customHeight="1">
      <c r="A7" s="80"/>
      <c r="B7" s="110"/>
      <c r="C7" s="85" t="s">
        <v>18</v>
      </c>
      <c r="D7" s="85"/>
      <c r="E7" s="84" t="s">
        <v>16</v>
      </c>
      <c r="F7" s="84"/>
      <c r="G7" s="83" t="s">
        <v>17</v>
      </c>
      <c r="H7" s="83"/>
      <c r="I7" s="85" t="s">
        <v>16</v>
      </c>
      <c r="J7" s="85"/>
      <c r="K7" s="85" t="s">
        <v>28</v>
      </c>
      <c r="L7" s="85"/>
      <c r="M7" s="83" t="s">
        <v>29</v>
      </c>
      <c r="N7" s="109"/>
      <c r="O7" s="39"/>
    </row>
    <row r="8" spans="1:47" s="16" customFormat="1" ht="37.5" customHeight="1">
      <c r="A8" s="80"/>
      <c r="B8" s="110"/>
      <c r="C8" s="85"/>
      <c r="D8" s="85"/>
      <c r="E8" s="84"/>
      <c r="F8" s="84"/>
      <c r="G8" s="83"/>
      <c r="H8" s="83"/>
      <c r="I8" s="85"/>
      <c r="J8" s="85"/>
      <c r="K8" s="85"/>
      <c r="L8" s="85"/>
      <c r="M8" s="83"/>
      <c r="N8" s="109"/>
      <c r="O8" s="17"/>
    </row>
    <row r="9" spans="1:47" s="16" customFormat="1" ht="37.5" customHeight="1">
      <c r="A9" s="80"/>
      <c r="B9" s="110"/>
      <c r="C9" s="85"/>
      <c r="D9" s="85"/>
      <c r="E9" s="84"/>
      <c r="F9" s="84"/>
      <c r="G9" s="83"/>
      <c r="H9" s="83"/>
      <c r="I9" s="85"/>
      <c r="J9" s="85"/>
      <c r="K9" s="85"/>
      <c r="L9" s="85"/>
      <c r="M9" s="83"/>
      <c r="N9" s="109"/>
      <c r="O9" s="39"/>
      <c r="AS9" s="27" t="s">
        <v>114</v>
      </c>
      <c r="AT9" s="27" t="s">
        <v>115</v>
      </c>
      <c r="AU9" s="27" t="s">
        <v>109</v>
      </c>
    </row>
    <row r="10" spans="1:47" s="18" customFormat="1" ht="57" customHeight="1">
      <c r="A10" s="81"/>
      <c r="B10" s="111"/>
      <c r="C10" s="43"/>
      <c r="D10" s="43"/>
      <c r="E10" s="44"/>
      <c r="F10" s="44"/>
      <c r="G10" s="44"/>
      <c r="H10" s="44"/>
      <c r="I10" s="106" t="s">
        <v>8</v>
      </c>
      <c r="J10" s="106"/>
      <c r="K10" s="106" t="s">
        <v>33</v>
      </c>
      <c r="L10" s="106"/>
      <c r="M10" s="107" t="s">
        <v>34</v>
      </c>
      <c r="N10" s="108"/>
      <c r="O10" s="40"/>
      <c r="Z10" s="71"/>
      <c r="AA10" s="72"/>
      <c r="AB10" s="72"/>
      <c r="AC10" s="72"/>
      <c r="AD10" s="73"/>
      <c r="AE10" s="72"/>
      <c r="AF10" s="72"/>
      <c r="AG10" s="72"/>
      <c r="AH10" s="72"/>
      <c r="AI10" s="72"/>
      <c r="AJ10" s="73"/>
      <c r="AK10" s="72"/>
      <c r="AL10" s="72"/>
      <c r="AM10" s="72"/>
      <c r="AN10" s="73"/>
      <c r="AO10" s="72"/>
      <c r="AP10" s="72"/>
      <c r="AQ10" s="72"/>
      <c r="AR10" s="72"/>
      <c r="AS10" s="50"/>
      <c r="AT10" s="65"/>
      <c r="AU10" s="66"/>
    </row>
    <row r="11" spans="1:47" s="18" customFormat="1" ht="64.5" customHeight="1">
      <c r="A11" s="70" t="str">
        <f>IF(AND(D11="水",F11="木"),AU11,"★"&amp;AU11)</f>
        <v>OOCL NORFOLK*1</v>
      </c>
      <c r="B11" s="74" t="str">
        <f>AA11</f>
        <v>304S</v>
      </c>
      <c r="C11" s="75" t="str">
        <f>AF11</f>
        <v>5/20</v>
      </c>
      <c r="D11" s="75" t="str">
        <f t="shared" ref="D11:D17" si="0">TEXT(C11,"aaa")</f>
        <v>水</v>
      </c>
      <c r="E11" s="75" t="str">
        <f>AE11</f>
        <v>5/21</v>
      </c>
      <c r="F11" s="75" t="str">
        <f t="shared" ref="F11:F17" si="1">TEXT(E11,"aaa")</f>
        <v>木</v>
      </c>
      <c r="G11" s="75" t="str">
        <f>AB11</f>
        <v>5/25</v>
      </c>
      <c r="H11" s="75" t="str">
        <f t="shared" ref="H11:H17" si="2">TEXT(G11,"aaa")</f>
        <v>月</v>
      </c>
      <c r="I11" s="75">
        <f>G11+1</f>
        <v>46168</v>
      </c>
      <c r="J11" s="76" t="str">
        <f t="shared" ref="J11:J17" si="3">TEXT(I11,"aaa")</f>
        <v>火</v>
      </c>
      <c r="K11" s="75" t="str">
        <f>AQ11</f>
        <v>6/17</v>
      </c>
      <c r="L11" s="76" t="str">
        <f t="shared" ref="L11:L17" si="4">TEXT(K11,"aaa")</f>
        <v>水</v>
      </c>
      <c r="M11" s="77" t="str">
        <f>AR11</f>
        <v>6/21</v>
      </c>
      <c r="N11" s="78" t="str">
        <f t="shared" ref="N11:N17" si="5">TEXT(M11,"aaa")</f>
        <v>日</v>
      </c>
      <c r="O11" s="40"/>
      <c r="Z11" s="119" t="s">
        <v>41</v>
      </c>
      <c r="AA11" s="120" t="s">
        <v>42</v>
      </c>
      <c r="AB11" s="120" t="s">
        <v>43</v>
      </c>
      <c r="AC11" s="120" t="s">
        <v>36</v>
      </c>
      <c r="AD11" s="121">
        <v>26</v>
      </c>
      <c r="AE11" s="120" t="s">
        <v>39</v>
      </c>
      <c r="AF11" s="120" t="s">
        <v>44</v>
      </c>
      <c r="AG11" s="120" t="s">
        <v>45</v>
      </c>
      <c r="AH11" s="120" t="s">
        <v>46</v>
      </c>
      <c r="AI11" s="120" t="s">
        <v>36</v>
      </c>
      <c r="AJ11" s="121">
        <v>27</v>
      </c>
      <c r="AK11" s="120" t="s">
        <v>47</v>
      </c>
      <c r="AL11" s="120" t="s">
        <v>48</v>
      </c>
      <c r="AM11" s="120" t="s">
        <v>36</v>
      </c>
      <c r="AN11" s="121">
        <v>28</v>
      </c>
      <c r="AO11" s="120" t="s">
        <v>46</v>
      </c>
      <c r="AP11" s="120" t="s">
        <v>46</v>
      </c>
      <c r="AQ11" s="120" t="s">
        <v>49</v>
      </c>
      <c r="AR11" s="120" t="s">
        <v>50</v>
      </c>
      <c r="AS11" s="119" t="s">
        <v>41</v>
      </c>
      <c r="AT11" s="65" t="str">
        <f t="shared" ref="AT11:AT17" si="6">SUBSTITUTE(SUBSTITUTE(Z11,"★","*1"),"※","*2")</f>
        <v>OOCL NORFOLK*1</v>
      </c>
      <c r="AU11" s="66" t="str">
        <f>IF(Z11=AS11,AT11,"※"&amp;AT11)</f>
        <v>OOCL NORFOLK*1</v>
      </c>
    </row>
    <row r="12" spans="1:47" s="18" customFormat="1" ht="64.5" customHeight="1">
      <c r="A12" s="50" t="str">
        <f t="shared" ref="A12:A17" si="7">IF(AND(D12="水",F12="木"),AU12,"★"&amp;AU12)</f>
        <v>OOCL NEW ZEALAND*2</v>
      </c>
      <c r="B12" s="51" t="str">
        <f t="shared" ref="B12:B17" si="8">AA12</f>
        <v>167S</v>
      </c>
      <c r="C12" s="52" t="str">
        <f t="shared" ref="C12:C17" si="9">AF12</f>
        <v>5/27</v>
      </c>
      <c r="D12" s="52" t="str">
        <f t="shared" ref="D12:D17" si="10">TEXT(C12,"aaa")</f>
        <v>水</v>
      </c>
      <c r="E12" s="52" t="str">
        <f t="shared" ref="E12:E17" si="11">AE12</f>
        <v>5/28</v>
      </c>
      <c r="F12" s="52" t="str">
        <f t="shared" ref="F12:F17" si="12">TEXT(E12,"aaa")</f>
        <v>木</v>
      </c>
      <c r="G12" s="52" t="str">
        <f t="shared" ref="G12:G17" si="13">AB12</f>
        <v>6/1</v>
      </c>
      <c r="H12" s="52" t="str">
        <f t="shared" ref="H12:H17" si="14">TEXT(G12,"aaa")</f>
        <v>月</v>
      </c>
      <c r="I12" s="52">
        <f t="shared" ref="I12:I17" si="15">G12+1</f>
        <v>46175</v>
      </c>
      <c r="J12" s="53" t="str">
        <f t="shared" ref="J12:J17" si="16">TEXT(I12,"aaa")</f>
        <v>火</v>
      </c>
      <c r="K12" s="52" t="str">
        <f t="shared" ref="K12:K17" si="17">AQ12</f>
        <v>6/24</v>
      </c>
      <c r="L12" s="53" t="str">
        <f t="shared" ref="L12:L17" si="18">TEXT(K12,"aaa")</f>
        <v>水</v>
      </c>
      <c r="M12" s="54" t="str">
        <f t="shared" ref="M12:M17" si="19">AR12</f>
        <v>6/28</v>
      </c>
      <c r="N12" s="55" t="str">
        <f t="shared" ref="N12:N17" si="20">TEXT(M12,"aaa")</f>
        <v>日</v>
      </c>
      <c r="O12" s="63"/>
      <c r="Z12" s="122" t="s">
        <v>51</v>
      </c>
      <c r="AA12" s="123" t="s">
        <v>52</v>
      </c>
      <c r="AB12" s="123" t="s">
        <v>53</v>
      </c>
      <c r="AC12" s="123" t="s">
        <v>36</v>
      </c>
      <c r="AD12" s="124">
        <v>2</v>
      </c>
      <c r="AE12" s="123" t="s">
        <v>48</v>
      </c>
      <c r="AF12" s="123" t="s">
        <v>54</v>
      </c>
      <c r="AG12" s="123" t="s">
        <v>55</v>
      </c>
      <c r="AH12" s="123" t="s">
        <v>56</v>
      </c>
      <c r="AI12" s="123" t="s">
        <v>36</v>
      </c>
      <c r="AJ12" s="124">
        <v>3</v>
      </c>
      <c r="AK12" s="123" t="s">
        <v>57</v>
      </c>
      <c r="AL12" s="123" t="s">
        <v>58</v>
      </c>
      <c r="AM12" s="123" t="s">
        <v>36</v>
      </c>
      <c r="AN12" s="124">
        <v>4</v>
      </c>
      <c r="AO12" s="123" t="s">
        <v>56</v>
      </c>
      <c r="AP12" s="123" t="s">
        <v>56</v>
      </c>
      <c r="AQ12" s="123" t="s">
        <v>59</v>
      </c>
      <c r="AR12" s="123" t="s">
        <v>60</v>
      </c>
      <c r="AS12" s="122" t="s">
        <v>51</v>
      </c>
      <c r="AT12" s="65" t="str">
        <f t="shared" si="6"/>
        <v>OOCL NEW ZEALAND*2</v>
      </c>
      <c r="AU12" s="66" t="str">
        <f t="shared" ref="AU12:AU18" si="21">IF(Z12=AS12,AT12,"※"&amp;AT12)</f>
        <v>OOCL NEW ZEALAND*2</v>
      </c>
    </row>
    <row r="13" spans="1:47" s="18" customFormat="1" ht="64.5" customHeight="1">
      <c r="A13" s="50" t="str">
        <f t="shared" si="7"/>
        <v>PHEN BASIN*1</v>
      </c>
      <c r="B13" s="51" t="str">
        <f t="shared" si="8"/>
        <v>130S</v>
      </c>
      <c r="C13" s="52" t="str">
        <f t="shared" si="9"/>
        <v>6/3</v>
      </c>
      <c r="D13" s="52" t="str">
        <f t="shared" si="10"/>
        <v>水</v>
      </c>
      <c r="E13" s="52" t="str">
        <f t="shared" si="11"/>
        <v>6/4</v>
      </c>
      <c r="F13" s="52" t="str">
        <f t="shared" si="12"/>
        <v>木</v>
      </c>
      <c r="G13" s="52" t="str">
        <f t="shared" si="13"/>
        <v>6/8</v>
      </c>
      <c r="H13" s="52" t="str">
        <f t="shared" si="14"/>
        <v>月</v>
      </c>
      <c r="I13" s="52">
        <f t="shared" si="15"/>
        <v>46182</v>
      </c>
      <c r="J13" s="53" t="str">
        <f t="shared" si="16"/>
        <v>火</v>
      </c>
      <c r="K13" s="52" t="str">
        <f t="shared" si="17"/>
        <v>7/1</v>
      </c>
      <c r="L13" s="53" t="str">
        <f t="shared" si="18"/>
        <v>水</v>
      </c>
      <c r="M13" s="54" t="str">
        <f t="shared" si="19"/>
        <v>7/5</v>
      </c>
      <c r="N13" s="55" t="str">
        <f t="shared" si="20"/>
        <v>日</v>
      </c>
      <c r="O13" s="63"/>
      <c r="Z13" s="119" t="s">
        <v>35</v>
      </c>
      <c r="AA13" s="120" t="s">
        <v>61</v>
      </c>
      <c r="AB13" s="120" t="s">
        <v>62</v>
      </c>
      <c r="AC13" s="120" t="s">
        <v>36</v>
      </c>
      <c r="AD13" s="121">
        <v>9</v>
      </c>
      <c r="AE13" s="120" t="s">
        <v>58</v>
      </c>
      <c r="AF13" s="120" t="s">
        <v>37</v>
      </c>
      <c r="AG13" s="120" t="s">
        <v>63</v>
      </c>
      <c r="AH13" s="120" t="s">
        <v>64</v>
      </c>
      <c r="AI13" s="120" t="s">
        <v>36</v>
      </c>
      <c r="AJ13" s="121">
        <v>10</v>
      </c>
      <c r="AK13" s="120" t="s">
        <v>65</v>
      </c>
      <c r="AL13" s="120" t="s">
        <v>66</v>
      </c>
      <c r="AM13" s="120" t="s">
        <v>36</v>
      </c>
      <c r="AN13" s="121">
        <v>11</v>
      </c>
      <c r="AO13" s="120" t="s">
        <v>64</v>
      </c>
      <c r="AP13" s="120" t="s">
        <v>64</v>
      </c>
      <c r="AQ13" s="120" t="s">
        <v>67</v>
      </c>
      <c r="AR13" s="120" t="s">
        <v>68</v>
      </c>
      <c r="AS13" s="119" t="s">
        <v>35</v>
      </c>
      <c r="AT13" s="65" t="str">
        <f t="shared" si="6"/>
        <v>PHEN BASIN*1</v>
      </c>
      <c r="AU13" s="66" t="str">
        <f t="shared" si="21"/>
        <v>PHEN BASIN*1</v>
      </c>
    </row>
    <row r="14" spans="1:47" s="18" customFormat="1" ht="64.5" customHeight="1">
      <c r="A14" s="50" t="str">
        <f t="shared" si="7"/>
        <v>VANCOUVER*2</v>
      </c>
      <c r="B14" s="51" t="str">
        <f t="shared" si="8"/>
        <v>056S</v>
      </c>
      <c r="C14" s="52" t="str">
        <f t="shared" si="9"/>
        <v>6/10</v>
      </c>
      <c r="D14" s="52" t="str">
        <f t="shared" si="10"/>
        <v>水</v>
      </c>
      <c r="E14" s="52" t="str">
        <f t="shared" si="11"/>
        <v>6/11</v>
      </c>
      <c r="F14" s="52" t="str">
        <f t="shared" si="12"/>
        <v>木</v>
      </c>
      <c r="G14" s="52" t="str">
        <f t="shared" si="13"/>
        <v>6/15</v>
      </c>
      <c r="H14" s="52" t="str">
        <f t="shared" si="14"/>
        <v>月</v>
      </c>
      <c r="I14" s="52">
        <f t="shared" si="15"/>
        <v>46189</v>
      </c>
      <c r="J14" s="53" t="str">
        <f t="shared" si="16"/>
        <v>火</v>
      </c>
      <c r="K14" s="52" t="str">
        <f t="shared" si="17"/>
        <v>7/8</v>
      </c>
      <c r="L14" s="53" t="str">
        <f t="shared" si="18"/>
        <v>水</v>
      </c>
      <c r="M14" s="54" t="str">
        <f t="shared" si="19"/>
        <v>7/12</v>
      </c>
      <c r="N14" s="55" t="str">
        <f t="shared" si="20"/>
        <v>日</v>
      </c>
      <c r="O14" s="63"/>
      <c r="Z14" s="122" t="s">
        <v>38</v>
      </c>
      <c r="AA14" s="123" t="s">
        <v>69</v>
      </c>
      <c r="AB14" s="123" t="s">
        <v>70</v>
      </c>
      <c r="AC14" s="123" t="s">
        <v>36</v>
      </c>
      <c r="AD14" s="124">
        <v>16</v>
      </c>
      <c r="AE14" s="123" t="s">
        <v>66</v>
      </c>
      <c r="AF14" s="123" t="s">
        <v>40</v>
      </c>
      <c r="AG14" s="123" t="s">
        <v>71</v>
      </c>
      <c r="AH14" s="123" t="s">
        <v>72</v>
      </c>
      <c r="AI14" s="123" t="s">
        <v>36</v>
      </c>
      <c r="AJ14" s="124">
        <v>17</v>
      </c>
      <c r="AK14" s="123" t="s">
        <v>73</v>
      </c>
      <c r="AL14" s="123" t="s">
        <v>74</v>
      </c>
      <c r="AM14" s="123" t="s">
        <v>36</v>
      </c>
      <c r="AN14" s="124">
        <v>18</v>
      </c>
      <c r="AO14" s="123" t="s">
        <v>72</v>
      </c>
      <c r="AP14" s="123" t="s">
        <v>72</v>
      </c>
      <c r="AQ14" s="123" t="s">
        <v>75</v>
      </c>
      <c r="AR14" s="123" t="s">
        <v>76</v>
      </c>
      <c r="AS14" s="122" t="s">
        <v>38</v>
      </c>
      <c r="AT14" s="65" t="str">
        <f t="shared" si="6"/>
        <v>VANCOUVER*2</v>
      </c>
      <c r="AU14" s="66" t="str">
        <f t="shared" si="21"/>
        <v>VANCOUVER*2</v>
      </c>
    </row>
    <row r="15" spans="1:47" s="18" customFormat="1" ht="64.5" customHeight="1">
      <c r="A15" s="50" t="str">
        <f t="shared" si="7"/>
        <v>OOCL NORFOLK*1</v>
      </c>
      <c r="B15" s="51" t="str">
        <f t="shared" si="8"/>
        <v>305S</v>
      </c>
      <c r="C15" s="52" t="str">
        <f t="shared" si="9"/>
        <v>6/17</v>
      </c>
      <c r="D15" s="52" t="str">
        <f t="shared" si="10"/>
        <v>水</v>
      </c>
      <c r="E15" s="52" t="str">
        <f t="shared" si="11"/>
        <v>6/18</v>
      </c>
      <c r="F15" s="52" t="str">
        <f t="shared" si="12"/>
        <v>木</v>
      </c>
      <c r="G15" s="52" t="str">
        <f t="shared" si="13"/>
        <v>6/22</v>
      </c>
      <c r="H15" s="52" t="str">
        <f t="shared" si="14"/>
        <v>月</v>
      </c>
      <c r="I15" s="52">
        <f t="shared" si="15"/>
        <v>46196</v>
      </c>
      <c r="J15" s="53" t="str">
        <f t="shared" si="16"/>
        <v>火</v>
      </c>
      <c r="K15" s="52" t="str">
        <f t="shared" si="17"/>
        <v>7/15</v>
      </c>
      <c r="L15" s="53" t="str">
        <f t="shared" si="18"/>
        <v>水</v>
      </c>
      <c r="M15" s="54" t="str">
        <f t="shared" si="19"/>
        <v>7/19</v>
      </c>
      <c r="N15" s="55" t="str">
        <f t="shared" si="20"/>
        <v>日</v>
      </c>
      <c r="O15" s="63"/>
      <c r="Z15" s="119" t="s">
        <v>41</v>
      </c>
      <c r="AA15" s="120" t="s">
        <v>77</v>
      </c>
      <c r="AB15" s="120" t="s">
        <v>78</v>
      </c>
      <c r="AC15" s="120" t="s">
        <v>36</v>
      </c>
      <c r="AD15" s="121">
        <v>23</v>
      </c>
      <c r="AE15" s="120" t="s">
        <v>74</v>
      </c>
      <c r="AF15" s="120" t="s">
        <v>49</v>
      </c>
      <c r="AG15" s="120" t="s">
        <v>79</v>
      </c>
      <c r="AH15" s="120" t="s">
        <v>80</v>
      </c>
      <c r="AI15" s="120" t="s">
        <v>36</v>
      </c>
      <c r="AJ15" s="121">
        <v>24</v>
      </c>
      <c r="AK15" s="120" t="s">
        <v>81</v>
      </c>
      <c r="AL15" s="120" t="s">
        <v>82</v>
      </c>
      <c r="AM15" s="120" t="s">
        <v>36</v>
      </c>
      <c r="AN15" s="121">
        <v>25</v>
      </c>
      <c r="AO15" s="120" t="s">
        <v>80</v>
      </c>
      <c r="AP15" s="120" t="s">
        <v>80</v>
      </c>
      <c r="AQ15" s="120" t="s">
        <v>83</v>
      </c>
      <c r="AR15" s="120" t="s">
        <v>84</v>
      </c>
      <c r="AS15" s="119" t="s">
        <v>41</v>
      </c>
      <c r="AT15" s="65" t="str">
        <f t="shared" si="6"/>
        <v>OOCL NORFOLK*1</v>
      </c>
      <c r="AU15" s="66" t="str">
        <f t="shared" si="21"/>
        <v>OOCL NORFOLK*1</v>
      </c>
    </row>
    <row r="16" spans="1:47" s="18" customFormat="1" ht="64.5" customHeight="1">
      <c r="A16" s="50" t="str">
        <f t="shared" si="7"/>
        <v>OOCL NEW ZEALAND*2</v>
      </c>
      <c r="B16" s="51" t="str">
        <f t="shared" si="8"/>
        <v>168S</v>
      </c>
      <c r="C16" s="52" t="str">
        <f t="shared" si="9"/>
        <v>6/24</v>
      </c>
      <c r="D16" s="52" t="str">
        <f t="shared" si="10"/>
        <v>水</v>
      </c>
      <c r="E16" s="52" t="str">
        <f t="shared" si="11"/>
        <v>6/25</v>
      </c>
      <c r="F16" s="52" t="str">
        <f t="shared" si="12"/>
        <v>木</v>
      </c>
      <c r="G16" s="52" t="str">
        <f t="shared" si="13"/>
        <v>6/29</v>
      </c>
      <c r="H16" s="52" t="str">
        <f t="shared" si="14"/>
        <v>月</v>
      </c>
      <c r="I16" s="52">
        <f t="shared" si="15"/>
        <v>46203</v>
      </c>
      <c r="J16" s="53" t="str">
        <f t="shared" si="16"/>
        <v>火</v>
      </c>
      <c r="K16" s="52" t="str">
        <f t="shared" si="17"/>
        <v>7/22</v>
      </c>
      <c r="L16" s="53" t="str">
        <f t="shared" si="18"/>
        <v>水</v>
      </c>
      <c r="M16" s="54" t="str">
        <f t="shared" si="19"/>
        <v>7/26</v>
      </c>
      <c r="N16" s="55" t="str">
        <f t="shared" si="20"/>
        <v>日</v>
      </c>
      <c r="O16" s="40"/>
      <c r="Z16" s="122" t="s">
        <v>51</v>
      </c>
      <c r="AA16" s="123" t="s">
        <v>85</v>
      </c>
      <c r="AB16" s="123" t="s">
        <v>86</v>
      </c>
      <c r="AC16" s="123" t="s">
        <v>36</v>
      </c>
      <c r="AD16" s="124">
        <v>30</v>
      </c>
      <c r="AE16" s="123" t="s">
        <v>82</v>
      </c>
      <c r="AF16" s="123" t="s">
        <v>59</v>
      </c>
      <c r="AG16" s="123" t="s">
        <v>87</v>
      </c>
      <c r="AH16" s="123" t="s">
        <v>88</v>
      </c>
      <c r="AI16" s="123" t="s">
        <v>36</v>
      </c>
      <c r="AJ16" s="124">
        <v>1</v>
      </c>
      <c r="AK16" s="123" t="s">
        <v>89</v>
      </c>
      <c r="AL16" s="123" t="s">
        <v>90</v>
      </c>
      <c r="AM16" s="123" t="s">
        <v>36</v>
      </c>
      <c r="AN16" s="124">
        <v>2</v>
      </c>
      <c r="AO16" s="123" t="s">
        <v>88</v>
      </c>
      <c r="AP16" s="123" t="s">
        <v>88</v>
      </c>
      <c r="AQ16" s="123" t="s">
        <v>91</v>
      </c>
      <c r="AR16" s="123" t="s">
        <v>92</v>
      </c>
      <c r="AS16" s="122" t="s">
        <v>51</v>
      </c>
      <c r="AT16" s="65" t="str">
        <f t="shared" si="6"/>
        <v>OOCL NEW ZEALAND*2</v>
      </c>
      <c r="AU16" s="66" t="str">
        <f t="shared" si="21"/>
        <v>OOCL NEW ZEALAND*2</v>
      </c>
    </row>
    <row r="17" spans="1:229" s="18" customFormat="1" ht="64.5" customHeight="1">
      <c r="A17" s="50" t="str">
        <f t="shared" ref="A17:A18" si="22">IF(AND(D17="水",F17="木"),AU17,"★"&amp;AU17)</f>
        <v>PHEN BASIN*1</v>
      </c>
      <c r="B17" s="51" t="str">
        <f t="shared" ref="B17:B18" si="23">AA17</f>
        <v>131S</v>
      </c>
      <c r="C17" s="52" t="str">
        <f t="shared" ref="C17:C18" si="24">AF17</f>
        <v>7/1</v>
      </c>
      <c r="D17" s="52" t="str">
        <f t="shared" ref="D17:D18" si="25">TEXT(C17,"aaa")</f>
        <v>水</v>
      </c>
      <c r="E17" s="52" t="str">
        <f t="shared" ref="E17:E18" si="26">AE17</f>
        <v>7/2</v>
      </c>
      <c r="F17" s="52" t="str">
        <f t="shared" ref="F17:F18" si="27">TEXT(E17,"aaa")</f>
        <v>木</v>
      </c>
      <c r="G17" s="52" t="str">
        <f t="shared" ref="G17:G18" si="28">AB17</f>
        <v>7/6</v>
      </c>
      <c r="H17" s="52" t="str">
        <f t="shared" ref="H17:H18" si="29">TEXT(G17,"aaa")</f>
        <v>月</v>
      </c>
      <c r="I17" s="52">
        <f t="shared" ref="I17:I18" si="30">G17+1</f>
        <v>46210</v>
      </c>
      <c r="J17" s="53" t="str">
        <f t="shared" ref="J17:J18" si="31">TEXT(I17,"aaa")</f>
        <v>火</v>
      </c>
      <c r="K17" s="52" t="str">
        <f t="shared" ref="K17:K18" si="32">AQ17</f>
        <v>7/29</v>
      </c>
      <c r="L17" s="53" t="str">
        <f t="shared" ref="L17:L18" si="33">TEXT(K17,"aaa")</f>
        <v>水</v>
      </c>
      <c r="M17" s="54" t="str">
        <f t="shared" ref="M17:M18" si="34">AR17</f>
        <v>8/2</v>
      </c>
      <c r="N17" s="55" t="str">
        <f t="shared" ref="N17:N18" si="35">TEXT(M17,"aaa")</f>
        <v>日</v>
      </c>
      <c r="O17" s="19"/>
      <c r="Z17" s="119" t="s">
        <v>35</v>
      </c>
      <c r="AA17" s="120" t="s">
        <v>93</v>
      </c>
      <c r="AB17" s="120" t="s">
        <v>94</v>
      </c>
      <c r="AC17" s="120" t="s">
        <v>36</v>
      </c>
      <c r="AD17" s="121">
        <v>7</v>
      </c>
      <c r="AE17" s="120" t="s">
        <v>90</v>
      </c>
      <c r="AF17" s="120" t="s">
        <v>67</v>
      </c>
      <c r="AG17" s="120" t="s">
        <v>95</v>
      </c>
      <c r="AH17" s="120" t="s">
        <v>96</v>
      </c>
      <c r="AI17" s="120" t="s">
        <v>36</v>
      </c>
      <c r="AJ17" s="121">
        <v>8</v>
      </c>
      <c r="AK17" s="120" t="s">
        <v>97</v>
      </c>
      <c r="AL17" s="120" t="s">
        <v>98</v>
      </c>
      <c r="AM17" s="120" t="s">
        <v>36</v>
      </c>
      <c r="AN17" s="121">
        <v>9</v>
      </c>
      <c r="AO17" s="120" t="s">
        <v>96</v>
      </c>
      <c r="AP17" s="120" t="s">
        <v>96</v>
      </c>
      <c r="AQ17" s="120" t="s">
        <v>99</v>
      </c>
      <c r="AR17" s="120" t="s">
        <v>100</v>
      </c>
      <c r="AS17" s="119" t="s">
        <v>35</v>
      </c>
      <c r="AT17" s="65" t="str">
        <f t="shared" ref="AT17:AT18" si="36">SUBSTITUTE(SUBSTITUTE(Z17,"★","*1"),"※","*2")</f>
        <v>PHEN BASIN*1</v>
      </c>
      <c r="AU17" s="66" t="str">
        <f t="shared" si="21"/>
        <v>PHEN BASIN*1</v>
      </c>
    </row>
    <row r="18" spans="1:229" s="113" customFormat="1" ht="64.5" customHeight="1">
      <c r="A18" s="59" t="str">
        <f t="shared" si="22"/>
        <v>VANCOUVER*2</v>
      </c>
      <c r="B18" s="60" t="str">
        <f t="shared" si="23"/>
        <v>057S</v>
      </c>
      <c r="C18" s="56" t="str">
        <f t="shared" si="24"/>
        <v>7/8</v>
      </c>
      <c r="D18" s="56" t="str">
        <f t="shared" si="25"/>
        <v>水</v>
      </c>
      <c r="E18" s="56" t="str">
        <f t="shared" si="26"/>
        <v>7/9</v>
      </c>
      <c r="F18" s="56" t="str">
        <f t="shared" si="27"/>
        <v>木</v>
      </c>
      <c r="G18" s="56" t="str">
        <f t="shared" si="28"/>
        <v>7/13</v>
      </c>
      <c r="H18" s="56" t="str">
        <f t="shared" si="29"/>
        <v>月</v>
      </c>
      <c r="I18" s="56">
        <f t="shared" si="30"/>
        <v>46217</v>
      </c>
      <c r="J18" s="57" t="str">
        <f t="shared" si="31"/>
        <v>火</v>
      </c>
      <c r="K18" s="56" t="str">
        <f t="shared" si="32"/>
        <v>8/5</v>
      </c>
      <c r="L18" s="57" t="str">
        <f t="shared" si="33"/>
        <v>水</v>
      </c>
      <c r="M18" s="58" t="str">
        <f t="shared" si="34"/>
        <v>8/9</v>
      </c>
      <c r="N18" s="61" t="str">
        <f t="shared" si="35"/>
        <v>日</v>
      </c>
      <c r="O18" s="63"/>
      <c r="Z18" s="122" t="s">
        <v>38</v>
      </c>
      <c r="AA18" s="123" t="s">
        <v>101</v>
      </c>
      <c r="AB18" s="123" t="s">
        <v>102</v>
      </c>
      <c r="AC18" s="123" t="s">
        <v>36</v>
      </c>
      <c r="AD18" s="124">
        <v>14</v>
      </c>
      <c r="AE18" s="123" t="s">
        <v>98</v>
      </c>
      <c r="AF18" s="123" t="s">
        <v>75</v>
      </c>
      <c r="AG18" s="123" t="s">
        <v>103</v>
      </c>
      <c r="AH18" s="123" t="s">
        <v>104</v>
      </c>
      <c r="AI18" s="123" t="s">
        <v>36</v>
      </c>
      <c r="AJ18" s="124">
        <v>15</v>
      </c>
      <c r="AK18" s="123" t="s">
        <v>105</v>
      </c>
      <c r="AL18" s="123" t="s">
        <v>106</v>
      </c>
      <c r="AM18" s="123" t="s">
        <v>36</v>
      </c>
      <c r="AN18" s="124">
        <v>16</v>
      </c>
      <c r="AO18" s="123" t="s">
        <v>104</v>
      </c>
      <c r="AP18" s="123" t="s">
        <v>104</v>
      </c>
      <c r="AQ18" s="123" t="s">
        <v>107</v>
      </c>
      <c r="AR18" s="123" t="s">
        <v>108</v>
      </c>
      <c r="AS18" s="122" t="s">
        <v>38</v>
      </c>
      <c r="AT18" s="65" t="str">
        <f t="shared" si="36"/>
        <v>VANCOUVER*2</v>
      </c>
      <c r="AU18" s="66" t="str">
        <f t="shared" si="21"/>
        <v>VANCOUVER*2</v>
      </c>
      <c r="AV18" s="18"/>
    </row>
    <row r="19" spans="1:229" s="113" customFormat="1" ht="64.5" customHeight="1">
      <c r="B19" s="62"/>
      <c r="C19" s="46"/>
      <c r="D19" s="46"/>
      <c r="E19" s="46"/>
      <c r="F19" s="46"/>
      <c r="G19" s="46"/>
      <c r="H19" s="46"/>
      <c r="I19" s="46"/>
      <c r="J19" s="47"/>
      <c r="K19" s="46"/>
      <c r="L19" s="47"/>
      <c r="M19" s="48"/>
      <c r="N19" s="49"/>
      <c r="O19" s="63"/>
      <c r="Z19" s="114"/>
      <c r="AA19" s="115"/>
      <c r="AB19" s="115"/>
      <c r="AC19" s="115"/>
      <c r="AD19" s="116"/>
      <c r="AE19" s="115"/>
      <c r="AF19" s="115"/>
      <c r="AG19" s="115"/>
      <c r="AH19" s="115"/>
      <c r="AI19" s="115"/>
      <c r="AJ19" s="116"/>
      <c r="AK19" s="115"/>
      <c r="AL19" s="115"/>
      <c r="AM19" s="115"/>
      <c r="AN19" s="116"/>
      <c r="AO19" s="115"/>
      <c r="AP19" s="115"/>
      <c r="AQ19" s="115"/>
      <c r="AR19" s="115"/>
      <c r="AS19" s="114"/>
      <c r="AT19" s="117"/>
      <c r="AU19" s="118"/>
    </row>
    <row r="20" spans="1:229" s="18" customFormat="1" ht="64.5" customHeight="1">
      <c r="A20" s="45" t="s">
        <v>31</v>
      </c>
      <c r="B20" s="62"/>
      <c r="C20" s="46"/>
      <c r="D20" s="46"/>
      <c r="E20" s="46"/>
      <c r="F20" s="46"/>
      <c r="G20" s="46"/>
      <c r="H20" s="46"/>
      <c r="I20" s="46"/>
      <c r="J20" s="47"/>
      <c r="K20" s="46"/>
      <c r="L20" s="47"/>
      <c r="M20" s="48"/>
      <c r="N20" s="49"/>
      <c r="O20" s="19"/>
      <c r="AS20" s="112" t="s">
        <v>111</v>
      </c>
      <c r="AT20" s="68"/>
      <c r="AU20" s="66" t="str">
        <f t="shared" ref="AU20:AU24" si="37">IF(AI20=AS20,AI20,"※"&amp;AI20)</f>
        <v>※</v>
      </c>
    </row>
    <row r="21" spans="1:229" s="18" customFormat="1" ht="64.5" customHeight="1">
      <c r="A21" s="45" t="s">
        <v>32</v>
      </c>
      <c r="B21" s="62"/>
      <c r="C21" s="46"/>
      <c r="D21" s="46"/>
      <c r="E21" s="46"/>
      <c r="F21" s="46"/>
      <c r="G21" s="46"/>
      <c r="H21" s="46"/>
      <c r="I21" s="46"/>
      <c r="J21" s="47"/>
      <c r="K21" s="46"/>
      <c r="L21" s="47"/>
      <c r="M21" s="48"/>
      <c r="N21" s="49"/>
      <c r="O21" s="19"/>
      <c r="AS21" s="69" t="s">
        <v>113</v>
      </c>
      <c r="AT21" s="68"/>
      <c r="AU21" s="66" t="str">
        <f t="shared" si="37"/>
        <v>※</v>
      </c>
    </row>
    <row r="22" spans="1:229" s="18" customFormat="1" ht="58.5" customHeight="1">
      <c r="C22" s="46"/>
      <c r="D22" s="46"/>
      <c r="E22" s="46"/>
      <c r="F22" s="46"/>
      <c r="G22" s="46"/>
      <c r="H22" s="46"/>
      <c r="I22" s="46"/>
      <c r="J22" s="47"/>
      <c r="K22" s="46"/>
      <c r="L22" s="47"/>
      <c r="M22" s="48"/>
      <c r="N22" s="49"/>
      <c r="O22" s="19"/>
      <c r="AS22" s="67" t="s">
        <v>112</v>
      </c>
      <c r="AT22" s="68"/>
      <c r="AU22" s="66" t="str">
        <f t="shared" si="37"/>
        <v>※</v>
      </c>
    </row>
    <row r="23" spans="1:229" s="16" customFormat="1" ht="47.25" customHeight="1">
      <c r="A23" s="98" t="s">
        <v>14</v>
      </c>
      <c r="B23" s="98"/>
      <c r="O23" s="17"/>
      <c r="P23" s="20"/>
      <c r="Q23" s="20"/>
      <c r="AS23" s="64" t="s">
        <v>110</v>
      </c>
      <c r="AT23" s="68"/>
      <c r="AU23" s="66" t="str">
        <f t="shared" si="37"/>
        <v>※</v>
      </c>
    </row>
    <row r="24" spans="1:229" s="16" customFormat="1" ht="43.5" customHeight="1">
      <c r="A24" s="99"/>
      <c r="B24" s="99"/>
      <c r="O24" s="17"/>
      <c r="P24" s="20"/>
      <c r="Q24" s="20"/>
      <c r="AS24" s="67" t="s">
        <v>111</v>
      </c>
      <c r="AT24" s="68"/>
      <c r="AU24" s="66" t="str">
        <f t="shared" si="37"/>
        <v>※</v>
      </c>
    </row>
    <row r="25" spans="1:229" s="16" customFormat="1" ht="43.5" customHeight="1" thickBot="1">
      <c r="A25" s="21" t="s">
        <v>9</v>
      </c>
      <c r="B25" s="95" t="s">
        <v>10</v>
      </c>
      <c r="C25" s="96"/>
      <c r="D25" s="96"/>
      <c r="E25" s="97"/>
      <c r="F25" s="95" t="s">
        <v>11</v>
      </c>
      <c r="G25" s="96"/>
      <c r="H25" s="96"/>
      <c r="I25" s="96"/>
      <c r="J25" s="96"/>
      <c r="K25" s="96"/>
      <c r="L25" s="96"/>
      <c r="M25" s="96"/>
      <c r="N25" s="97"/>
      <c r="O25" s="17"/>
      <c r="P25" s="20"/>
      <c r="Q25" s="20"/>
    </row>
    <row r="26" spans="1:229" s="16" customFormat="1" ht="48.75" customHeight="1" thickTop="1">
      <c r="A26" s="100" t="s">
        <v>12</v>
      </c>
      <c r="B26" s="101" t="s">
        <v>20</v>
      </c>
      <c r="C26" s="102"/>
      <c r="D26" s="102"/>
      <c r="E26" s="103"/>
      <c r="F26" s="22" t="s">
        <v>21</v>
      </c>
      <c r="G26" s="23"/>
      <c r="H26" s="24"/>
      <c r="I26" s="25"/>
      <c r="J26" s="25"/>
      <c r="K26" s="25"/>
      <c r="L26" s="25"/>
      <c r="M26" s="25"/>
      <c r="N26" s="26" t="s">
        <v>22</v>
      </c>
      <c r="O26" s="17"/>
      <c r="P26" s="20"/>
      <c r="Q26" s="20"/>
    </row>
    <row r="27" spans="1:229" s="16" customFormat="1" ht="41.25" customHeight="1">
      <c r="A27" s="93"/>
      <c r="B27" s="89"/>
      <c r="C27" s="90"/>
      <c r="D27" s="90"/>
      <c r="E27" s="91"/>
      <c r="F27" s="22" t="s">
        <v>23</v>
      </c>
      <c r="G27" s="23"/>
      <c r="H27" s="24"/>
      <c r="I27" s="25"/>
      <c r="J27" s="25"/>
      <c r="K27" s="25"/>
      <c r="L27" s="25"/>
      <c r="M27" s="25"/>
      <c r="N27" s="26"/>
      <c r="O27" s="17"/>
      <c r="P27" s="20"/>
      <c r="Q27" s="20"/>
    </row>
    <row r="28" spans="1:229" s="16" customFormat="1" ht="41.25" customHeight="1">
      <c r="A28" s="92" t="s">
        <v>13</v>
      </c>
      <c r="B28" s="86" t="s">
        <v>24</v>
      </c>
      <c r="C28" s="87"/>
      <c r="D28" s="87"/>
      <c r="E28" s="88"/>
      <c r="F28" s="29" t="s">
        <v>25</v>
      </c>
      <c r="G28" s="30"/>
      <c r="H28" s="31"/>
      <c r="I28" s="32"/>
      <c r="J28" s="32"/>
      <c r="K28" s="32"/>
      <c r="L28" s="32"/>
      <c r="M28" s="32"/>
      <c r="N28" s="33" t="s">
        <v>27</v>
      </c>
      <c r="P28" s="17"/>
      <c r="Q28" s="17"/>
      <c r="R28" s="17"/>
      <c r="S28" s="17"/>
      <c r="T28" s="17"/>
      <c r="U28" s="20"/>
      <c r="V28" s="20"/>
    </row>
    <row r="29" spans="1:229" s="27" customFormat="1" ht="41.25" customHeight="1">
      <c r="A29" s="93"/>
      <c r="B29" s="89"/>
      <c r="C29" s="90"/>
      <c r="D29" s="90"/>
      <c r="E29" s="91"/>
      <c r="F29" s="34" t="s">
        <v>26</v>
      </c>
      <c r="G29" s="35"/>
      <c r="H29" s="36"/>
      <c r="I29" s="37"/>
      <c r="J29" s="37"/>
      <c r="K29" s="37"/>
      <c r="L29" s="37"/>
      <c r="M29" s="37"/>
      <c r="N29" s="38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</row>
    <row r="30" spans="1:229" s="4" customFormat="1" ht="41.25" customHeight="1">
      <c r="T30" s="28"/>
      <c r="U30" s="28"/>
    </row>
    <row r="31" spans="1:229" s="4" customFormat="1" ht="52.5" customHeight="1">
      <c r="T31" s="28"/>
      <c r="U31" s="28"/>
    </row>
    <row r="32" spans="1:229" s="4" customFormat="1" ht="52.5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T32" s="28"/>
      <c r="U32" s="28"/>
    </row>
    <row r="33" spans="1:14" ht="51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ht="51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ht="51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51" customHeight="1"/>
  </sheetData>
  <mergeCells count="23">
    <mergeCell ref="B28:E29"/>
    <mergeCell ref="A28:A29"/>
    <mergeCell ref="O1:S1"/>
    <mergeCell ref="F25:N25"/>
    <mergeCell ref="A23:B24"/>
    <mergeCell ref="A26:A27"/>
    <mergeCell ref="B26:E27"/>
    <mergeCell ref="B25:E25"/>
    <mergeCell ref="K6:N6"/>
    <mergeCell ref="I10:J10"/>
    <mergeCell ref="K10:L10"/>
    <mergeCell ref="M10:N10"/>
    <mergeCell ref="K7:L9"/>
    <mergeCell ref="M7:N9"/>
    <mergeCell ref="I7:J9"/>
    <mergeCell ref="B6:B10"/>
    <mergeCell ref="A6:A10"/>
    <mergeCell ref="C6:F6"/>
    <mergeCell ref="G6:H6"/>
    <mergeCell ref="I6:J6"/>
    <mergeCell ref="G7:H9"/>
    <mergeCell ref="E7:F9"/>
    <mergeCell ref="C7:D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</vt:lpstr>
      <vt:lpstr>オーストラリア!Print_Area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2026-03-19T07:39:34Z</cp:lastPrinted>
  <dcterms:created xsi:type="dcterms:W3CDTF">2016-09-14T11:06:20Z</dcterms:created>
  <dcterms:modified xsi:type="dcterms:W3CDTF">2026-05-20T05:51:17Z</dcterms:modified>
</cp:coreProperties>
</file>