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6BD0C96C-C87D-42D8-A948-41CB2DC6B451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4" l="1"/>
  <c r="AK16" i="4"/>
  <c r="AK17" i="4"/>
  <c r="AK18" i="4"/>
  <c r="AK19" i="4"/>
  <c r="AK14" i="4"/>
  <c r="I18" i="4" l="1"/>
  <c r="E18" i="4" s="1"/>
  <c r="F18" i="4" s="1"/>
  <c r="B18" i="4"/>
  <c r="I17" i="4"/>
  <c r="J17" i="4" s="1"/>
  <c r="B17" i="4"/>
  <c r="I16" i="4"/>
  <c r="C16" i="4" s="1"/>
  <c r="D16" i="4" s="1"/>
  <c r="B16" i="4"/>
  <c r="I15" i="4"/>
  <c r="G15" i="4" s="1"/>
  <c r="H15" i="4" s="1"/>
  <c r="B15" i="4"/>
  <c r="I14" i="4"/>
  <c r="J14" i="4" s="1"/>
  <c r="B14" i="4"/>
  <c r="I19" i="4"/>
  <c r="C19" i="4" s="1"/>
  <c r="D19" i="4" s="1"/>
  <c r="B19" i="4"/>
  <c r="J15" i="4" l="1"/>
  <c r="C17" i="4"/>
  <c r="D17" i="4" s="1"/>
  <c r="J18" i="4"/>
  <c r="K15" i="4"/>
  <c r="K18" i="4"/>
  <c r="K17" i="4"/>
  <c r="E14" i="4"/>
  <c r="F14" i="4" s="1"/>
  <c r="K16" i="4"/>
  <c r="C15" i="4"/>
  <c r="D15" i="4" s="1"/>
  <c r="A15" i="4" s="1"/>
  <c r="E15" i="4"/>
  <c r="F15" i="4" s="1"/>
  <c r="G17" i="4"/>
  <c r="H17" i="4" s="1"/>
  <c r="K14" i="4"/>
  <c r="C18" i="4"/>
  <c r="D18" i="4" s="1"/>
  <c r="A18" i="4" s="1"/>
  <c r="C14" i="4"/>
  <c r="D14" i="4" s="1"/>
  <c r="E16" i="4"/>
  <c r="F16" i="4" s="1"/>
  <c r="A16" i="4" s="1"/>
  <c r="G18" i="4"/>
  <c r="H18" i="4" s="1"/>
  <c r="G16" i="4"/>
  <c r="H16" i="4" s="1"/>
  <c r="G14" i="4"/>
  <c r="H14" i="4" s="1"/>
  <c r="J16" i="4"/>
  <c r="E17" i="4"/>
  <c r="F17" i="4" s="1"/>
  <c r="E19" i="4"/>
  <c r="F19" i="4" s="1"/>
  <c r="A19" i="4" s="1"/>
  <c r="J19" i="4"/>
  <c r="K19" i="4"/>
  <c r="G19" i="4"/>
  <c r="H19" i="4" s="1"/>
  <c r="A14" i="4" l="1"/>
  <c r="A17" i="4"/>
  <c r="M16" i="4"/>
  <c r="L16" i="4"/>
  <c r="M17" i="4"/>
  <c r="L17" i="4"/>
  <c r="L18" i="4"/>
  <c r="M18" i="4"/>
  <c r="M15" i="4"/>
  <c r="L15" i="4"/>
  <c r="M14" i="4"/>
  <c r="L14" i="4"/>
  <c r="M19" i="4"/>
  <c r="L19" i="4"/>
  <c r="O14" i="4" l="1"/>
  <c r="N14" i="4"/>
  <c r="N15" i="4"/>
  <c r="O15" i="4"/>
  <c r="O18" i="4"/>
  <c r="N18" i="4"/>
  <c r="N17" i="4"/>
  <c r="O17" i="4"/>
  <c r="O16" i="4"/>
  <c r="N16" i="4"/>
  <c r="O19" i="4"/>
  <c r="N19" i="4"/>
  <c r="P16" i="4" l="1"/>
  <c r="Q16" i="4"/>
  <c r="Q14" i="4"/>
  <c r="P14" i="4"/>
  <c r="Q17" i="4"/>
  <c r="P17" i="4"/>
  <c r="Q18" i="4"/>
  <c r="P18" i="4"/>
  <c r="Q15" i="4"/>
  <c r="P15" i="4"/>
  <c r="Q19" i="4"/>
  <c r="P19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<sst xmlns="http://schemas.openxmlformats.org/spreadsheetml/2006/main" count="129" uniqueCount="104">
  <si>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</si>
  <si>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</si>
  <si>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</si>
  <si>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</si>
  <si>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</si>
  <si>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</si>
  <si>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</si>
  <si>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</si>
  <si>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</si>
  <si>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</si>
  <si>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</si>
  <si>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</si>
  <si>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</si>
  <si>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</si>
  <si>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</si>
  <si>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</si>
  <si>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</si>
  <si>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</si>
  <si>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</si>
  <si>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</si>
  <si>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</si>
  <si>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</si>
  <si>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</si>
  <si>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</si>
  <si>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</si>
  <si>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</si>
  <si>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</si>
  <si>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</si>
  <si>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</si>
  <si>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</si>
  <si>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</si>
  <si>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</si>
  <si>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</si>
  <si>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</si>
  <si>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</si>
  <si>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</si>
  <si>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</si>
  <si>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</si>
  <si>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</si>
  <si>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</si>
  <si>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</si>
  <si>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</si>
  <si>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</si>
  <si>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</si>
  <si>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</si>
  <si>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</si>
  <si>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</si>
  <si>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</si>
  <si>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</si>
  <si>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</si>
  <si>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</si>
  <si>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</si>
  <si>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</si>
  <si>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</si>
  <si>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</si>
  <si>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</si>
  <si>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</si>
  <si>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</si>
  <si>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</si>
  <si>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</si>
  <si>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</si>
  <si>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</si>
  <si>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</si>
  <si>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</si>
  <si>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</si>
  <si>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</si>
  <si>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</si>
  <si>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</si>
  <si>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</si>
  <si>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</si>
  <si>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</si>
  <si>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</si>
  <si>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</si>
  <si>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</si>
  <si>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</si>
  <si>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</si>
  <si>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</si>
  <si>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</si>
  <si>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</si>
  <si>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</si>
  <si>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</si>
  <si>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</si>
  <si>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</si>
  <si>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ETD</t>
    <phoneticPr fontId="2"/>
  </si>
  <si>
    <t>0080E</t>
  </si>
  <si>
    <t>05/24 Sun</t>
  </si>
  <si>
    <t>ONE MODERN</t>
  </si>
  <si>
    <t>NAVIOS CYAN</t>
  </si>
  <si>
    <t>0001E</t>
  </si>
  <si>
    <t>ONE MAESTRO</t>
  </si>
  <si>
    <t>0086E</t>
  </si>
  <si>
    <t>ONE REASSURANCE</t>
  </si>
  <si>
    <t>0255E</t>
  </si>
  <si>
    <t>ONE MATRIX</t>
  </si>
  <si>
    <t>0185E</t>
  </si>
  <si>
    <t>ONE MISSION</t>
  </si>
  <si>
    <t>0088E</t>
  </si>
  <si>
    <t>旧</t>
    <rPh sb="0" eb="1">
      <t>キュウ</t>
    </rPh>
    <phoneticPr fontId="162"/>
  </si>
  <si>
    <t>最終</t>
    <rPh sb="0" eb="2">
      <t>サイシュウ</t>
    </rPh>
    <phoneticPr fontId="2"/>
  </si>
  <si>
    <t>05/31 Sun</t>
  </si>
  <si>
    <t>06/07 Sun</t>
  </si>
  <si>
    <t>06/14 Sun</t>
  </si>
  <si>
    <t>06/21 Sun</t>
  </si>
  <si>
    <t>06/28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</si>
</sst>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.5"/>
      <color rgb="FF000000"/>
      <name val="Arial"/>
      <family val="2"/>
    </font>
    <font>
      <sz val="11.5"/>
      <name val="Arial"/>
      <family val="2"/>
    </font>
    <font>
      <sz val="11.5"/>
      <color rgb="FFFF0000"/>
      <name val="Arial"/>
      <family val="2"/>
    </font>
    <font>
      <sz val="6"/>
      <name val="Segoe UI"/>
      <family val="2"/>
      <charset val="128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rgb="FFFFFFFF"/>
        <bgColor rgb="FFFFFFCC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0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9" fillId="0" borderId="67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48" fillId="0" borderId="45" xfId="0" applyFont="1" applyBorder="1" applyAlignment="1">
      <alignment horizontal="center" vertical="center"/>
    </xf>
    <xf numFmtId="0" fontId="160" fillId="96" borderId="67" xfId="0" applyFont="1" applyFill="1" applyBorder="1" applyAlignment="1">
      <alignment horizontal="center" vertical="center"/>
    </xf>
    <xf numFmtId="177" fontId="13" fillId="0" borderId="45" xfId="1" applyNumberFormat="1" applyFont="1" applyBorder="1" applyAlignment="1" applyProtection="1">
      <alignment horizontal="center" vertical="center"/>
      <protection locked="0"/>
    </xf>
    <xf numFmtId="0" fontId="148" fillId="0" borderId="52" xfId="0" applyFont="1" applyBorder="1" applyAlignment="1">
      <alignment horizontal="center" vertical="center"/>
    </xf>
    <xf numFmtId="177" fontId="13" fillId="0" borderId="52" xfId="1" applyNumberFormat="1" applyFont="1" applyBorder="1" applyAlignment="1" applyProtection="1">
      <alignment horizontal="center" vertical="center"/>
      <protection locked="0"/>
    </xf>
    <xf numFmtId="0" fontId="161" fillId="0" borderId="0" xfId="0" applyFont="1" applyBorder="1" applyAlignment="1">
      <alignment vertical="center"/>
    </xf>
    <xf numFmtId="0" fontId="159" fillId="0" borderId="64" xfId="0" applyFont="1" applyBorder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61" fillId="0" borderId="0" xfId="0" applyFont="1" applyBorder="1">
      <alignment vertical="center"/>
    </xf>
    <xf numFmtId="0" fontId="161" fillId="0" borderId="1" xfId="0" applyFont="1" applyBorder="1">
      <alignment vertical="center"/>
    </xf>
    <xf numFmtId="0" fontId="159" fillId="0" borderId="64" xfId="0" applyFont="1" applyBorder="1" applyAlignment="1">
      <alignment vertical="center"/>
    </xf>
    <xf numFmtId="0" fontId="159" fillId="0" borderId="65" xfId="0" applyFont="1" applyBorder="1" applyAlignment="1">
      <alignment vertical="center"/>
    </xf>
    <xf numFmtId="0" fontId="159" fillId="0" borderId="66" xfId="0" applyFont="1" applyBorder="1" applyAlignment="1">
      <alignment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177" fontId="13" fillId="0" borderId="47" xfId="1" applyNumberFormat="1" applyFont="1" applyBorder="1" applyAlignment="1" applyProtection="1">
      <alignment horizontal="center" vertical="center"/>
      <protection locked="0"/>
    </xf>
    <xf numFmtId="0" fontId="159" fillId="0" borderId="64" xfId="0" applyFont="1" applyBorder="1">
      <alignment vertical="center"/>
    </xf>
    <xf numFmtId="0" fontId="159" fillId="0" borderId="65" xfId="0" applyFont="1" applyBorder="1">
      <alignment vertical="center"/>
    </xf>
    <xf numFmtId="0" fontId="159" fillId="0" borderId="66" xfId="0" applyFont="1" applyBorder="1">
      <alignment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414049</xdr:colOff>
      <xdr:row>12</xdr:row>
      <xdr:rowOff>476248</xdr:rowOff>
    </xdr:from>
    <xdr:to>
      <xdr:col>23</xdr:col>
      <xdr:colOff>71436</xdr:colOff>
      <xdr:row>42</xdr:row>
      <xdr:rowOff>190499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60424" y="6834186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11</xdr:row>
      <xdr:rowOff>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137190" y="14327185"/>
          <a:ext cx="9270996" cy="3187116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Q61"/>
  <sheetViews>
    <sheetView tabSelected="1" showWhiteSpace="0" view="pageBreakPreview" zoomScale="30" zoomScaleNormal="30" zoomScaleSheetLayoutView="30" zoomScalePageLayoutView="25" workbookViewId="0">
      <selection activeCell="Q23" sqref="Q23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6" width="16.125" customWidth="1"/>
    <col min="27" max="34" width="18.25" hidden="1" customWidth="1"/>
    <col min="35" max="37" width="34.125" hidden="1" customWidth="1"/>
    <col min="38" max="38" width="34.125" customWidth="1"/>
    <col min="39" max="40" width="9" customWidth="1"/>
  </cols>
  <sheetData>
    <row r="1" spans="1:43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60" t="s">
        <v>53</v>
      </c>
      <c r="S1" s="160"/>
      <c r="T1" s="160"/>
      <c r="U1" s="160"/>
      <c r="V1" s="160"/>
      <c r="W1" s="160"/>
      <c r="Y1" s="9"/>
      <c r="Z1" s="9"/>
    </row>
    <row r="4" spans="1:43" ht="52.5" customHeight="1">
      <c r="T4" s="27" t="s">
        <v>0</v>
      </c>
      <c r="U4" s="168">
        <v>46160</v>
      </c>
      <c r="V4" s="168"/>
      <c r="W4" s="46" t="s">
        <v>54</v>
      </c>
    </row>
    <row r="8" spans="1:43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61"/>
      <c r="K8" s="161"/>
      <c r="L8" s="161"/>
      <c r="M8" s="162"/>
      <c r="N8" s="162"/>
      <c r="O8" s="89"/>
      <c r="P8" s="89"/>
      <c r="Q8" s="89"/>
    </row>
    <row r="9" spans="1:43" s="6" customFormat="1" ht="48.75" customHeight="1">
      <c r="A9" s="151" t="s">
        <v>6</v>
      </c>
      <c r="B9" s="154" t="s">
        <v>1</v>
      </c>
      <c r="C9" s="154" t="s">
        <v>7</v>
      </c>
      <c r="D9" s="154"/>
      <c r="E9" s="154"/>
      <c r="F9" s="154"/>
      <c r="G9" s="154" t="s">
        <v>8</v>
      </c>
      <c r="H9" s="154"/>
      <c r="I9" s="154" t="s">
        <v>9</v>
      </c>
      <c r="J9" s="154"/>
      <c r="K9" s="163" t="s">
        <v>8</v>
      </c>
      <c r="L9" s="163"/>
      <c r="M9" s="163"/>
      <c r="N9" s="163"/>
      <c r="O9" s="163"/>
      <c r="P9" s="163"/>
      <c r="Q9" s="164"/>
      <c r="S9" s="21"/>
      <c r="T9" s="21"/>
      <c r="U9" s="21"/>
      <c r="V9" s="21"/>
      <c r="W9" s="21"/>
      <c r="X9" s="21"/>
      <c r="AA9" s="22"/>
    </row>
    <row r="10" spans="1:43" s="6" customFormat="1" ht="97.5" customHeight="1">
      <c r="A10" s="152"/>
      <c r="B10" s="155"/>
      <c r="C10" s="157" t="s">
        <v>67</v>
      </c>
      <c r="D10" s="158"/>
      <c r="E10" s="158" t="s">
        <v>56</v>
      </c>
      <c r="F10" s="158"/>
      <c r="G10" s="158" t="s">
        <v>57</v>
      </c>
      <c r="H10" s="158"/>
      <c r="I10" s="158" t="s">
        <v>58</v>
      </c>
      <c r="J10" s="158"/>
      <c r="K10" s="165" t="s">
        <v>27</v>
      </c>
      <c r="L10" s="165"/>
      <c r="M10" s="166" t="s">
        <v>12</v>
      </c>
      <c r="N10" s="166"/>
      <c r="O10" s="167" t="s">
        <v>19</v>
      </c>
      <c r="P10" s="167"/>
      <c r="Q10" s="169" t="s">
        <v>13</v>
      </c>
      <c r="S10" s="21"/>
      <c r="T10" s="21"/>
      <c r="U10" s="21"/>
      <c r="V10" s="21"/>
      <c r="W10" s="21"/>
      <c r="X10" s="21"/>
      <c r="AA10" s="22"/>
    </row>
    <row r="11" spans="1:43" s="6" customFormat="1" ht="42" customHeight="1">
      <c r="A11" s="152"/>
      <c r="B11" s="155"/>
      <c r="C11" s="158"/>
      <c r="D11" s="158"/>
      <c r="E11" s="158"/>
      <c r="F11" s="158"/>
      <c r="G11" s="158"/>
      <c r="H11" s="158"/>
      <c r="I11" s="158"/>
      <c r="J11" s="158"/>
      <c r="K11" s="165"/>
      <c r="L11" s="165"/>
      <c r="M11" s="166"/>
      <c r="N11" s="166"/>
      <c r="O11" s="167"/>
      <c r="P11" s="167"/>
      <c r="Q11" s="169"/>
      <c r="S11" s="21"/>
      <c r="T11" s="21"/>
      <c r="U11" s="21"/>
      <c r="V11" s="21"/>
      <c r="W11" s="21"/>
      <c r="X11" s="21"/>
      <c r="AA11" s="22"/>
    </row>
    <row r="12" spans="1:43" s="6" customFormat="1" ht="45.75" hidden="1" customHeight="1">
      <c r="A12" s="152"/>
      <c r="B12" s="155"/>
      <c r="C12" s="158"/>
      <c r="D12" s="158"/>
      <c r="E12" s="158"/>
      <c r="F12" s="158"/>
      <c r="G12" s="158"/>
      <c r="H12" s="158"/>
      <c r="I12" s="158"/>
      <c r="J12" s="158"/>
      <c r="K12" s="165"/>
      <c r="L12" s="165"/>
      <c r="M12" s="166"/>
      <c r="N12" s="166"/>
      <c r="O12" s="167"/>
      <c r="P12" s="167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43" s="7" customFormat="1" ht="57.75" customHeight="1">
      <c r="A13" s="153"/>
      <c r="B13" s="156"/>
      <c r="C13" s="97"/>
      <c r="D13" s="96"/>
      <c r="E13" s="96"/>
      <c r="F13" s="96"/>
      <c r="G13" s="96"/>
      <c r="H13" s="96"/>
      <c r="I13" s="159" t="s">
        <v>15</v>
      </c>
      <c r="J13" s="159"/>
      <c r="K13" s="159" t="s">
        <v>59</v>
      </c>
      <c r="L13" s="159"/>
      <c r="M13" s="170" t="s">
        <v>79</v>
      </c>
      <c r="N13" s="170"/>
      <c r="O13" s="171" t="s">
        <v>80</v>
      </c>
      <c r="P13" s="171"/>
      <c r="Q13" s="64" t="s">
        <v>81</v>
      </c>
      <c r="S13" s="21"/>
      <c r="T13" s="21"/>
      <c r="U13" s="21"/>
      <c r="V13" s="21"/>
      <c r="W13" s="21"/>
      <c r="X13" s="21"/>
      <c r="AA13" s="107"/>
      <c r="AB13" s="107"/>
      <c r="AC13" s="107"/>
      <c r="AD13" s="107"/>
      <c r="AE13" s="107"/>
      <c r="AF13" s="107"/>
      <c r="AG13" s="107"/>
      <c r="AH13" s="108" t="s">
        <v>83</v>
      </c>
      <c r="AI13" s="110" t="s">
        <v>97</v>
      </c>
      <c r="AJ13" s="110"/>
      <c r="AK13" s="107" t="s">
        <v>98</v>
      </c>
      <c r="AL13" s="107"/>
      <c r="AM13" s="120"/>
      <c r="AN13" s="120"/>
      <c r="AO13" s="120"/>
      <c r="AP13" s="120"/>
      <c r="AQ13" s="120"/>
    </row>
    <row r="14" spans="1:43" s="6" customFormat="1" ht="60" customHeight="1">
      <c r="A14" s="126" t="str">
        <f>IF(AND(D14="金",F14="月"),AK14,"★"&amp;AK14)</f>
        <v>※ONE MODERN</v>
      </c>
      <c r="B14" s="127" t="str">
        <f t="shared" ref="B14:B18" si="0">AF14</f>
        <v>0080E</v>
      </c>
      <c r="C14" s="75">
        <f t="shared" ref="C14:C19" si="1">I14-9</f>
        <v>46157</v>
      </c>
      <c r="D14" s="76" t="str">
        <f t="shared" ref="D14:D19" si="2">TEXT(C14,"aaa")</f>
        <v>金</v>
      </c>
      <c r="E14" s="77">
        <f t="shared" ref="E14:E19" si="3">I14-6</f>
        <v>46160</v>
      </c>
      <c r="F14" s="76" t="str">
        <f t="shared" ref="F14:F19" si="4">TEXT(E14,"aaa")</f>
        <v>月</v>
      </c>
      <c r="G14" s="75" t="str">
        <f t="shared" ref="G14:G19" si="5">I14</f>
        <v>5/24</v>
      </c>
      <c r="H14" s="76" t="str">
        <f t="shared" ref="H14:H19" si="6">TEXT(G14,"aaa")</f>
        <v>日</v>
      </c>
      <c r="I14" s="128" t="str">
        <f t="shared" ref="I14:I18" si="7">TEXT(SUBSTITUTE(AH14,"Sun",""),"m/d")</f>
        <v>5/24</v>
      </c>
      <c r="J14" s="76" t="str">
        <f t="shared" ref="J14:J19" si="8">TEXT(I14,"aaa")</f>
        <v>日</v>
      </c>
      <c r="K14" s="75">
        <f t="shared" ref="K14:K19" si="9">I14+17</f>
        <v>46183</v>
      </c>
      <c r="L14" s="76" t="str">
        <f t="shared" ref="L14:L19" si="10">TEXT(K14,"aaa")</f>
        <v>水</v>
      </c>
      <c r="M14" s="77">
        <f t="shared" ref="M14:M19" si="11">K14+10</f>
        <v>46193</v>
      </c>
      <c r="N14" s="77" t="str">
        <f t="shared" ref="N14:N19" si="12">TEXT(M14,"aaa")</f>
        <v>土</v>
      </c>
      <c r="O14" s="78">
        <f t="shared" ref="O14:O19" si="13">M14+3</f>
        <v>46196</v>
      </c>
      <c r="P14" s="78" t="str">
        <f t="shared" ref="P14:P19" si="14">TEXT(O14,"aaa")</f>
        <v>火</v>
      </c>
      <c r="Q14" s="79">
        <f t="shared" ref="Q14:Q19" si="15">O14+8</f>
        <v>46204</v>
      </c>
      <c r="AA14" s="129" t="s">
        <v>86</v>
      </c>
      <c r="AB14" s="130"/>
      <c r="AC14" s="130"/>
      <c r="AD14" s="130"/>
      <c r="AE14" s="131"/>
      <c r="AF14" s="109" t="s">
        <v>84</v>
      </c>
      <c r="AG14"/>
      <c r="AH14" s="113" t="s">
        <v>85</v>
      </c>
      <c r="AI14" s="122"/>
      <c r="AJ14"/>
      <c r="AK14" s="110" t="str">
        <f>IF(AA14=AI14,AA14,"※"&amp;AA14)</f>
        <v>※ONE MODERN</v>
      </c>
      <c r="AL14"/>
      <c r="AM14" s="117"/>
      <c r="AN14" s="117"/>
      <c r="AO14" s="20"/>
      <c r="AP14" s="20"/>
      <c r="AQ14" s="20"/>
    </row>
    <row r="15" spans="1:43" s="6" customFormat="1" ht="60" customHeight="1">
      <c r="A15" s="62" t="str">
        <f t="shared" ref="A15:A19" si="16">IF(AND(D15="金",F15="月"),AK15,"★"&amp;AK15)</f>
        <v>NAVIOS CYAN</v>
      </c>
      <c r="B15" s="112" t="str">
        <f t="shared" si="0"/>
        <v>0001E</v>
      </c>
      <c r="C15" s="57">
        <f t="shared" si="1"/>
        <v>46164</v>
      </c>
      <c r="D15" s="58" t="str">
        <f t="shared" si="2"/>
        <v>金</v>
      </c>
      <c r="E15" s="59">
        <f t="shared" si="3"/>
        <v>46167</v>
      </c>
      <c r="F15" s="58" t="str">
        <f t="shared" si="4"/>
        <v>月</v>
      </c>
      <c r="G15" s="57" t="str">
        <f t="shared" si="5"/>
        <v>5/31</v>
      </c>
      <c r="H15" s="58" t="str">
        <f t="shared" si="6"/>
        <v>日</v>
      </c>
      <c r="I15" s="114" t="str">
        <f t="shared" si="7"/>
        <v>5/31</v>
      </c>
      <c r="J15" s="58" t="str">
        <f t="shared" si="8"/>
        <v>日</v>
      </c>
      <c r="K15" s="57">
        <f t="shared" si="9"/>
        <v>46190</v>
      </c>
      <c r="L15" s="58" t="str">
        <f t="shared" si="10"/>
        <v>水</v>
      </c>
      <c r="M15" s="59">
        <f t="shared" si="11"/>
        <v>46200</v>
      </c>
      <c r="N15" s="59" t="str">
        <f t="shared" si="12"/>
        <v>土</v>
      </c>
      <c r="O15" s="60">
        <f t="shared" si="13"/>
        <v>46203</v>
      </c>
      <c r="P15" s="60" t="str">
        <f t="shared" si="14"/>
        <v>火</v>
      </c>
      <c r="Q15" s="61">
        <f t="shared" si="15"/>
        <v>46211</v>
      </c>
      <c r="AA15" s="129" t="s">
        <v>87</v>
      </c>
      <c r="AB15" s="130"/>
      <c r="AC15" s="130"/>
      <c r="AD15" s="130"/>
      <c r="AE15" s="131"/>
      <c r="AF15" s="109" t="s">
        <v>88</v>
      </c>
      <c r="AG15" s="111"/>
      <c r="AH15" s="113" t="s">
        <v>99</v>
      </c>
      <c r="AI15" s="118" t="s">
        <v>87</v>
      </c>
      <c r="AJ15" s="118"/>
      <c r="AK15" s="110" t="str">
        <f t="shared" ref="AK15:AK19" si="17">IF(AA15=AI15,AA15,"※"&amp;AA15)</f>
        <v>NAVIOS CYAN</v>
      </c>
      <c r="AL15"/>
      <c r="AM15" s="117"/>
      <c r="AN15" s="117"/>
      <c r="AO15" s="20"/>
      <c r="AP15" s="20"/>
      <c r="AQ15" s="20"/>
    </row>
    <row r="16" spans="1:43" s="6" customFormat="1" ht="60" customHeight="1">
      <c r="A16" s="62" t="str">
        <f t="shared" si="16"/>
        <v>ONE MAESTRO</v>
      </c>
      <c r="B16" s="112" t="str">
        <f t="shared" si="0"/>
        <v>0086E</v>
      </c>
      <c r="C16" s="57">
        <f t="shared" si="1"/>
        <v>46171</v>
      </c>
      <c r="D16" s="58" t="str">
        <f t="shared" si="2"/>
        <v>金</v>
      </c>
      <c r="E16" s="59">
        <f t="shared" si="3"/>
        <v>46174</v>
      </c>
      <c r="F16" s="58" t="str">
        <f t="shared" si="4"/>
        <v>月</v>
      </c>
      <c r="G16" s="57" t="str">
        <f t="shared" si="5"/>
        <v>6/7</v>
      </c>
      <c r="H16" s="58" t="str">
        <f t="shared" si="6"/>
        <v>日</v>
      </c>
      <c r="I16" s="114" t="str">
        <f t="shared" si="7"/>
        <v>6/7</v>
      </c>
      <c r="J16" s="58" t="str">
        <f t="shared" si="8"/>
        <v>日</v>
      </c>
      <c r="K16" s="57">
        <f t="shared" si="9"/>
        <v>46197</v>
      </c>
      <c r="L16" s="58" t="str">
        <f t="shared" si="10"/>
        <v>水</v>
      </c>
      <c r="M16" s="59">
        <f t="shared" si="11"/>
        <v>46207</v>
      </c>
      <c r="N16" s="59" t="str">
        <f t="shared" si="12"/>
        <v>土</v>
      </c>
      <c r="O16" s="60">
        <f t="shared" si="13"/>
        <v>46210</v>
      </c>
      <c r="P16" s="60" t="str">
        <f t="shared" si="14"/>
        <v>火</v>
      </c>
      <c r="Q16" s="61">
        <f t="shared" si="15"/>
        <v>46218</v>
      </c>
      <c r="AA16" s="129" t="s">
        <v>89</v>
      </c>
      <c r="AB16" s="130"/>
      <c r="AC16" s="130"/>
      <c r="AD16" s="130"/>
      <c r="AE16" s="131"/>
      <c r="AF16" s="109" t="s">
        <v>90</v>
      </c>
      <c r="AG16"/>
      <c r="AH16" s="113" t="s">
        <v>100</v>
      </c>
      <c r="AI16" s="118" t="s">
        <v>89</v>
      </c>
      <c r="AJ16"/>
      <c r="AK16" s="110" t="str">
        <f t="shared" si="17"/>
        <v>ONE MAESTRO</v>
      </c>
      <c r="AL16"/>
      <c r="AM16" s="117"/>
      <c r="AN16" s="117"/>
      <c r="AO16" s="20"/>
      <c r="AP16" s="20"/>
      <c r="AQ16" s="20"/>
    </row>
    <row r="17" spans="1:43" s="6" customFormat="1" ht="60" customHeight="1">
      <c r="A17" s="62" t="str">
        <f t="shared" si="16"/>
        <v>ONE REASSURANCE</v>
      </c>
      <c r="B17" s="112" t="str">
        <f t="shared" si="0"/>
        <v>0255E</v>
      </c>
      <c r="C17" s="57">
        <f t="shared" si="1"/>
        <v>46178</v>
      </c>
      <c r="D17" s="58" t="str">
        <f t="shared" si="2"/>
        <v>金</v>
      </c>
      <c r="E17" s="59">
        <f t="shared" si="3"/>
        <v>46181</v>
      </c>
      <c r="F17" s="58" t="str">
        <f t="shared" si="4"/>
        <v>月</v>
      </c>
      <c r="G17" s="57" t="str">
        <f t="shared" si="5"/>
        <v>6/14</v>
      </c>
      <c r="H17" s="58" t="str">
        <f t="shared" si="6"/>
        <v>日</v>
      </c>
      <c r="I17" s="114" t="str">
        <f t="shared" si="7"/>
        <v>6/14</v>
      </c>
      <c r="J17" s="58" t="str">
        <f t="shared" si="8"/>
        <v>日</v>
      </c>
      <c r="K17" s="57">
        <f t="shared" si="9"/>
        <v>46204</v>
      </c>
      <c r="L17" s="58" t="str">
        <f t="shared" si="10"/>
        <v>水</v>
      </c>
      <c r="M17" s="59">
        <f t="shared" si="11"/>
        <v>46214</v>
      </c>
      <c r="N17" s="59" t="str">
        <f t="shared" si="12"/>
        <v>土</v>
      </c>
      <c r="O17" s="60">
        <f t="shared" si="13"/>
        <v>46217</v>
      </c>
      <c r="P17" s="60" t="str">
        <f t="shared" si="14"/>
        <v>火</v>
      </c>
      <c r="Q17" s="61">
        <f t="shared" si="15"/>
        <v>46225</v>
      </c>
      <c r="AA17" s="129" t="s">
        <v>91</v>
      </c>
      <c r="AB17" s="130"/>
      <c r="AC17" s="130"/>
      <c r="AD17" s="130"/>
      <c r="AE17" s="131"/>
      <c r="AF17" s="109" t="s">
        <v>92</v>
      </c>
      <c r="AG17" s="111"/>
      <c r="AH17" s="113" t="s">
        <v>101</v>
      </c>
      <c r="AI17" s="118" t="s">
        <v>91</v>
      </c>
      <c r="AJ17" s="118"/>
      <c r="AK17" s="110" t="str">
        <f t="shared" si="17"/>
        <v>ONE REASSURANCE</v>
      </c>
      <c r="AL17"/>
      <c r="AM17" s="117"/>
      <c r="AN17" s="117"/>
      <c r="AO17" s="20"/>
      <c r="AP17" s="20"/>
      <c r="AQ17" s="20"/>
    </row>
    <row r="18" spans="1:43" s="6" customFormat="1" ht="60" customHeight="1">
      <c r="A18" s="62" t="str">
        <f t="shared" si="16"/>
        <v>ONE MATRIX</v>
      </c>
      <c r="B18" s="112" t="str">
        <f t="shared" si="0"/>
        <v>0185E</v>
      </c>
      <c r="C18" s="57">
        <f t="shared" si="1"/>
        <v>46185</v>
      </c>
      <c r="D18" s="58" t="str">
        <f t="shared" si="2"/>
        <v>金</v>
      </c>
      <c r="E18" s="59">
        <f t="shared" si="3"/>
        <v>46188</v>
      </c>
      <c r="F18" s="58" t="str">
        <f t="shared" si="4"/>
        <v>月</v>
      </c>
      <c r="G18" s="57" t="str">
        <f t="shared" si="5"/>
        <v>6/21</v>
      </c>
      <c r="H18" s="58" t="str">
        <f t="shared" si="6"/>
        <v>日</v>
      </c>
      <c r="I18" s="114" t="str">
        <f t="shared" si="7"/>
        <v>6/21</v>
      </c>
      <c r="J18" s="58" t="str">
        <f t="shared" si="8"/>
        <v>日</v>
      </c>
      <c r="K18" s="57">
        <f t="shared" si="9"/>
        <v>46211</v>
      </c>
      <c r="L18" s="58" t="str">
        <f t="shared" si="10"/>
        <v>水</v>
      </c>
      <c r="M18" s="59">
        <f t="shared" si="11"/>
        <v>46221</v>
      </c>
      <c r="N18" s="59" t="str">
        <f t="shared" si="12"/>
        <v>土</v>
      </c>
      <c r="O18" s="60">
        <f t="shared" si="13"/>
        <v>46224</v>
      </c>
      <c r="P18" s="60" t="str">
        <f t="shared" si="14"/>
        <v>火</v>
      </c>
      <c r="Q18" s="61">
        <f t="shared" si="15"/>
        <v>46232</v>
      </c>
      <c r="AA18" s="123" t="s">
        <v>93</v>
      </c>
      <c r="AB18" s="124"/>
      <c r="AC18" s="124"/>
      <c r="AD18" s="124"/>
      <c r="AE18" s="125"/>
      <c r="AF18" s="109" t="s">
        <v>94</v>
      </c>
      <c r="AG18"/>
      <c r="AH18" s="113" t="s">
        <v>102</v>
      </c>
      <c r="AI18" s="123" t="s">
        <v>93</v>
      </c>
      <c r="AJ18" s="121"/>
      <c r="AK18" s="110" t="str">
        <f t="shared" si="17"/>
        <v>ONE MATRIX</v>
      </c>
      <c r="AL18" s="119"/>
      <c r="AM18" s="117"/>
      <c r="AN18" s="117"/>
      <c r="AO18" s="20"/>
      <c r="AP18" s="20"/>
      <c r="AQ18" s="20"/>
    </row>
    <row r="19" spans="1:43" s="6" customFormat="1" ht="60" customHeight="1">
      <c r="A19" s="85" t="str">
        <f t="shared" si="16"/>
        <v>ONE MISSION</v>
      </c>
      <c r="B19" s="115" t="str">
        <f t="shared" ref="B19" si="18">AF19</f>
        <v>0088E</v>
      </c>
      <c r="C19" s="70">
        <f t="shared" si="1"/>
        <v>46192</v>
      </c>
      <c r="D19" s="71" t="str">
        <f t="shared" si="2"/>
        <v>金</v>
      </c>
      <c r="E19" s="72">
        <f t="shared" si="3"/>
        <v>46195</v>
      </c>
      <c r="F19" s="71" t="str">
        <f t="shared" si="4"/>
        <v>月</v>
      </c>
      <c r="G19" s="70" t="str">
        <f t="shared" si="5"/>
        <v>6/28</v>
      </c>
      <c r="H19" s="71" t="str">
        <f t="shared" si="6"/>
        <v>日</v>
      </c>
      <c r="I19" s="116" t="str">
        <f t="shared" ref="I19" si="19">TEXT(SUBSTITUTE(AH19,"Sun",""),"m/d")</f>
        <v>6/28</v>
      </c>
      <c r="J19" s="71" t="str">
        <f t="shared" si="8"/>
        <v>日</v>
      </c>
      <c r="K19" s="70">
        <f t="shared" si="9"/>
        <v>46218</v>
      </c>
      <c r="L19" s="71" t="str">
        <f t="shared" si="10"/>
        <v>水</v>
      </c>
      <c r="M19" s="72">
        <f t="shared" si="11"/>
        <v>46228</v>
      </c>
      <c r="N19" s="72" t="str">
        <f t="shared" si="12"/>
        <v>土</v>
      </c>
      <c r="O19" s="73">
        <f t="shared" si="13"/>
        <v>46231</v>
      </c>
      <c r="P19" s="73" t="str">
        <f t="shared" si="14"/>
        <v>火</v>
      </c>
      <c r="Q19" s="74">
        <f t="shared" si="15"/>
        <v>46239</v>
      </c>
      <c r="AA19" s="123" t="s">
        <v>95</v>
      </c>
      <c r="AB19" s="124"/>
      <c r="AC19" s="124"/>
      <c r="AD19" s="124"/>
      <c r="AE19" s="125"/>
      <c r="AF19" s="109" t="s">
        <v>96</v>
      </c>
      <c r="AG19"/>
      <c r="AH19" s="113" t="s">
        <v>103</v>
      </c>
      <c r="AI19" s="123" t="s">
        <v>95</v>
      </c>
      <c r="AJ19" s="121"/>
      <c r="AK19" s="110" t="str">
        <f t="shared" si="17"/>
        <v>ONE MISSION</v>
      </c>
      <c r="AL19" s="119"/>
      <c r="AM19" s="117"/>
      <c r="AN19" s="117"/>
      <c r="AO19" s="20"/>
      <c r="AP19" s="20"/>
      <c r="AQ19" s="20"/>
    </row>
    <row r="20" spans="1:43" s="6" customFormat="1" ht="60" customHeight="1">
      <c r="A20" s="105"/>
      <c r="B20" s="106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43" s="6" customFormat="1" ht="60" customHeight="1">
      <c r="A21" s="105"/>
      <c r="B21" s="106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43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43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43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43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43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40" t="s">
        <v>4</v>
      </c>
      <c r="C35" s="141"/>
      <c r="D35" s="141"/>
      <c r="E35" s="141"/>
      <c r="F35" s="142"/>
      <c r="G35" s="140" t="s">
        <v>16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2"/>
    </row>
    <row r="36" spans="1:17" ht="57" customHeight="1" thickTop="1">
      <c r="A36" s="143" t="s">
        <v>60</v>
      </c>
      <c r="B36" s="145" t="s">
        <v>62</v>
      </c>
      <c r="C36" s="146"/>
      <c r="D36" s="146"/>
      <c r="E36" s="146"/>
      <c r="F36" s="147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44"/>
      <c r="B37" s="148"/>
      <c r="C37" s="149"/>
      <c r="D37" s="149"/>
      <c r="E37" s="149"/>
      <c r="F37" s="150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32" t="s">
        <v>61</v>
      </c>
      <c r="B38" s="134" t="s">
        <v>68</v>
      </c>
      <c r="C38" s="135"/>
      <c r="D38" s="135"/>
      <c r="E38" s="135"/>
      <c r="F38" s="136"/>
      <c r="G38" s="65" t="s">
        <v>65</v>
      </c>
      <c r="H38" s="66"/>
      <c r="I38" s="66"/>
      <c r="J38" s="66"/>
      <c r="K38" s="66"/>
      <c r="L38" s="66"/>
      <c r="M38" s="66"/>
      <c r="N38" s="66"/>
      <c r="O38" s="188" t="s">
        <v>66</v>
      </c>
      <c r="P38" s="188"/>
      <c r="Q38" s="189"/>
    </row>
    <row r="39" spans="1:17" ht="54.75" customHeight="1">
      <c r="A39" s="133"/>
      <c r="B39" s="137"/>
      <c r="C39" s="138"/>
      <c r="D39" s="138"/>
      <c r="E39" s="138"/>
      <c r="F39" s="139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32">
    <mergeCell ref="AA14:AE14"/>
    <mergeCell ref="AA15:AE15"/>
    <mergeCell ref="AA16:AE16"/>
    <mergeCell ref="R1:W1"/>
    <mergeCell ref="J8:N8"/>
    <mergeCell ref="K9:Q9"/>
    <mergeCell ref="K10:L12"/>
    <mergeCell ref="M10:N12"/>
    <mergeCell ref="O10:P12"/>
    <mergeCell ref="U4:V4"/>
    <mergeCell ref="Q10:Q11"/>
    <mergeCell ref="K13:L13"/>
    <mergeCell ref="M13:N13"/>
    <mergeCell ref="O13:P13"/>
    <mergeCell ref="A9:A13"/>
    <mergeCell ref="B9:B13"/>
    <mergeCell ref="C9:F9"/>
    <mergeCell ref="G9:H9"/>
    <mergeCell ref="I9:J9"/>
    <mergeCell ref="C10:D12"/>
    <mergeCell ref="E10:F12"/>
    <mergeCell ref="G10:H12"/>
    <mergeCell ref="I10:J12"/>
    <mergeCell ref="I13:J13"/>
    <mergeCell ref="AA17:AE17"/>
    <mergeCell ref="A38:A39"/>
    <mergeCell ref="B38:F39"/>
    <mergeCell ref="B35:F35"/>
    <mergeCell ref="G35:Q35"/>
    <mergeCell ref="A36:A37"/>
    <mergeCell ref="B36:F37"/>
    <mergeCell ref="O38:Q3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84" t="s">
        <v>34</v>
      </c>
      <c r="S1" s="184"/>
      <c r="T1" s="184"/>
      <c r="U1" s="184"/>
      <c r="V1" s="184"/>
      <c r="W1" s="184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85"/>
      <c r="B3" s="185"/>
      <c r="C3" s="185"/>
      <c r="D3" s="81"/>
      <c r="E3" s="26"/>
      <c r="F3" s="2"/>
      <c r="H3" s="3"/>
      <c r="K3" s="2"/>
      <c r="L3" s="2"/>
      <c r="M3" s="2"/>
      <c r="N3" s="2"/>
      <c r="U3" s="27" t="s">
        <v>0</v>
      </c>
      <c r="V3" s="168">
        <v>44880</v>
      </c>
      <c r="W3" s="168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51" t="s">
        <v>6</v>
      </c>
      <c r="B5" s="154" t="s">
        <v>1</v>
      </c>
      <c r="C5" s="154" t="s">
        <v>7</v>
      </c>
      <c r="D5" s="154"/>
      <c r="E5" s="154"/>
      <c r="F5" s="154"/>
      <c r="G5" s="154" t="s">
        <v>8</v>
      </c>
      <c r="H5" s="154"/>
      <c r="I5" s="154" t="s">
        <v>9</v>
      </c>
      <c r="J5" s="154"/>
      <c r="K5" s="163" t="s">
        <v>2</v>
      </c>
      <c r="L5" s="163"/>
      <c r="M5" s="163"/>
      <c r="N5" s="163"/>
      <c r="O5" s="163"/>
      <c r="P5" s="163"/>
      <c r="Q5" s="164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52"/>
      <c r="B6" s="155"/>
      <c r="C6" s="158" t="s">
        <v>10</v>
      </c>
      <c r="D6" s="158"/>
      <c r="E6" s="158" t="s">
        <v>11</v>
      </c>
      <c r="F6" s="158"/>
      <c r="G6" s="158" t="s">
        <v>11</v>
      </c>
      <c r="H6" s="158"/>
      <c r="I6" s="158" t="s">
        <v>11</v>
      </c>
      <c r="J6" s="158"/>
      <c r="K6" s="167" t="s">
        <v>27</v>
      </c>
      <c r="L6" s="167"/>
      <c r="M6" s="166" t="s">
        <v>12</v>
      </c>
      <c r="N6" s="166"/>
      <c r="O6" s="167" t="s">
        <v>19</v>
      </c>
      <c r="P6" s="167"/>
      <c r="Q6" s="169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52"/>
      <c r="B7" s="155"/>
      <c r="C7" s="158"/>
      <c r="D7" s="158"/>
      <c r="E7" s="158"/>
      <c r="F7" s="158"/>
      <c r="G7" s="158"/>
      <c r="H7" s="158"/>
      <c r="I7" s="158"/>
      <c r="J7" s="158"/>
      <c r="K7" s="167"/>
      <c r="L7" s="167"/>
      <c r="M7" s="166"/>
      <c r="N7" s="166"/>
      <c r="O7" s="167"/>
      <c r="P7" s="167"/>
      <c r="Q7" s="169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52"/>
      <c r="B8" s="155"/>
      <c r="C8" s="158"/>
      <c r="D8" s="158"/>
      <c r="E8" s="158"/>
      <c r="F8" s="158"/>
      <c r="G8" s="158"/>
      <c r="H8" s="158"/>
      <c r="I8" s="158"/>
      <c r="J8" s="158"/>
      <c r="K8" s="167"/>
      <c r="L8" s="167"/>
      <c r="M8" s="166"/>
      <c r="N8" s="166"/>
      <c r="O8" s="167"/>
      <c r="P8" s="167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53"/>
      <c r="B9" s="156"/>
      <c r="C9" s="83"/>
      <c r="D9" s="83"/>
      <c r="E9" s="83"/>
      <c r="F9" s="83"/>
      <c r="G9" s="83"/>
      <c r="H9" s="83"/>
      <c r="I9" s="159" t="s">
        <v>15</v>
      </c>
      <c r="J9" s="159"/>
      <c r="K9" s="182" t="s">
        <v>28</v>
      </c>
      <c r="L9" s="183"/>
      <c r="M9" s="182" t="s">
        <v>29</v>
      </c>
      <c r="N9" s="183"/>
      <c r="O9" s="186" t="s">
        <v>30</v>
      </c>
      <c r="P9" s="187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80" t="s">
        <v>33</v>
      </c>
      <c r="B30" s="180"/>
    </row>
    <row r="31" spans="1:22" s="6" customFormat="1" ht="29.25" customHeight="1">
      <c r="A31" s="181"/>
      <c r="B31" s="181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40" t="s">
        <v>4</v>
      </c>
      <c r="C32" s="141"/>
      <c r="D32" s="141"/>
      <c r="E32" s="141"/>
      <c r="F32" s="142"/>
      <c r="G32" s="140" t="s">
        <v>16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U32" s="14"/>
      <c r="V32" s="14"/>
    </row>
    <row r="33" spans="1:22" s="6" customFormat="1" ht="39" customHeight="1" thickTop="1">
      <c r="A33" s="143" t="s">
        <v>17</v>
      </c>
      <c r="B33" s="145" t="s">
        <v>20</v>
      </c>
      <c r="C33" s="146"/>
      <c r="D33" s="146"/>
      <c r="E33" s="146"/>
      <c r="F33" s="147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4"/>
      <c r="B34" s="148"/>
      <c r="C34" s="149"/>
      <c r="D34" s="149"/>
      <c r="E34" s="149"/>
      <c r="F34" s="150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2" t="s">
        <v>40</v>
      </c>
      <c r="B35" s="174" t="s">
        <v>21</v>
      </c>
      <c r="C35" s="175"/>
      <c r="D35" s="175"/>
      <c r="E35" s="175"/>
      <c r="F35" s="176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3"/>
      <c r="B36" s="177"/>
      <c r="C36" s="178"/>
      <c r="D36" s="178"/>
      <c r="E36" s="178"/>
      <c r="F36" s="179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2" t="s">
        <v>42</v>
      </c>
      <c r="B37" s="134" t="s">
        <v>35</v>
      </c>
      <c r="C37" s="135"/>
      <c r="D37" s="135"/>
      <c r="E37" s="135"/>
      <c r="F37" s="13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2" t="s">
        <v>38</v>
      </c>
      <c r="Q37" s="173"/>
    </row>
    <row r="38" spans="1:22" ht="57" customHeight="1">
      <c r="A38" s="133"/>
      <c r="B38" s="137"/>
      <c r="C38" s="138"/>
      <c r="D38" s="138"/>
      <c r="E38" s="138"/>
      <c r="F38" s="13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2026-05-18T02:32:08Z</cp:lastPrinted>
  <dcterms:created xsi:type="dcterms:W3CDTF">2016-03-18T07:26:58Z</dcterms:created>
  <dcterms:modified xsi:type="dcterms:W3CDTF">2026-05-18T02:32:18Z</dcterms:modified>
</cp:coreProperties>
</file>