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2F022BB0-7D3A-4A79-ADC9-ED5D3A67867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16" i="7"/>
  <c r="F15" i="7"/>
  <c r="F14" i="7"/>
  <c r="F13" i="7"/>
  <c r="F12" i="7"/>
  <c r="F9" i="7"/>
  <c r="F7" i="7"/>
  <c r="A12" i="7"/>
  <c r="B12" i="7"/>
  <c r="C12" i="7"/>
  <c r="D12" i="7"/>
  <c r="E12" i="7"/>
  <c r="A13" i="7"/>
  <c r="B13" i="7"/>
  <c r="C13" i="7"/>
  <c r="D13" i="7"/>
  <c r="E13" i="7"/>
  <c r="A14" i="7"/>
  <c r="B14" i="7"/>
  <c r="C14" i="7"/>
  <c r="D14" i="7"/>
  <c r="E14" i="7"/>
  <c r="A15" i="7"/>
  <c r="B15" i="7"/>
  <c r="C15" i="7"/>
  <c r="D15" i="7"/>
  <c r="E15" i="7"/>
  <c r="A16" i="7"/>
  <c r="B16" i="7"/>
  <c r="C16" i="7"/>
  <c r="D16" i="7"/>
  <c r="E16" i="7"/>
  <c r="O12" i="7"/>
  <c r="P12" i="7"/>
  <c r="O13" i="7"/>
  <c r="P13" i="7"/>
  <c r="O14" i="7"/>
  <c r="P14" i="7"/>
  <c r="O15" i="7"/>
  <c r="P15" i="7"/>
  <c r="O16" i="7"/>
  <c r="P16" i="7"/>
  <c r="P11" i="7"/>
  <c r="B11" i="7" s="1"/>
  <c r="O11" i="7"/>
  <c r="A11" i="7" s="1"/>
  <c r="P10" i="7"/>
  <c r="B10" i="7" s="1"/>
  <c r="O10" i="7"/>
  <c r="A10" i="7" s="1"/>
  <c r="P9" i="7"/>
  <c r="B9" i="7" s="1"/>
  <c r="O9" i="7"/>
  <c r="A9" i="7" s="1"/>
  <c r="P8" i="7"/>
  <c r="B8" i="7" s="1"/>
  <c r="O8" i="7"/>
  <c r="A8" i="7" s="1"/>
  <c r="P7" i="7"/>
  <c r="B7" i="7" s="1"/>
  <c r="O7" i="7"/>
  <c r="A7" i="7" s="1"/>
  <c r="C9" i="7"/>
  <c r="D9" i="7"/>
  <c r="E9" i="7"/>
  <c r="C10" i="7"/>
  <c r="D10" i="7"/>
  <c r="E10" i="7"/>
  <c r="C11" i="7"/>
  <c r="D11" i="7"/>
  <c r="E11" i="7"/>
  <c r="F11" i="7" s="1"/>
  <c r="C7" i="7"/>
  <c r="D7" i="7"/>
  <c r="E7" i="7"/>
  <c r="C8" i="7"/>
  <c r="D8" i="7"/>
  <c r="E8" i="7"/>
  <c r="F8" i="7" s="1"/>
</calcChain>
</file>

<file path=xl/sharedStrings.xml><?xml version="1.0" encoding="utf-8"?>
<sst xmlns="http://schemas.openxmlformats.org/spreadsheetml/2006/main" count="53" uniqueCount="50">
  <si>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</si>
  <si>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</si>
  <si>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</si>
  <si>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</si>
  <si>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</si>
  <si>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</si>
  <si>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</si>
  <si>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</si>
  <si>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</si>
  <si>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</si>
  <si>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</si>
  <si>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</si>
  <si>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NYK VIRGO/089e</t>
  </si>
  <si>
    <t>ONE HENRY HUDSON/097e</t>
  </si>
  <si>
    <t>NYK VEGA/086e</t>
  </si>
  <si>
    <t>Tue 16th Jun 2026</t>
  </si>
  <si>
    <t>Tue 23rd Jun 2026</t>
  </si>
  <si>
    <t>Wed 13th May 2026/ 12:00:00 CEST</t>
  </si>
  <si>
    <t>Fri 22nd May 2026</t>
  </si>
  <si>
    <t>ONE INTEGRITY/009E</t>
  </si>
  <si>
    <t>ONE TRUST/031E</t>
  </si>
  <si>
    <t>ONE INFINITY/009E</t>
  </si>
  <si>
    <t>ONE INNOVATION/010E</t>
  </si>
  <si>
    <t>ONE HOUSTON/063E</t>
  </si>
  <si>
    <t>ONE TRADITION/029E</t>
  </si>
  <si>
    <t>ONE INGENUITY/008E</t>
  </si>
  <si>
    <t>Wed 15th Jul 2026</t>
  </si>
  <si>
    <t>Tue 19th May 2026/ 12:00:00 CEST</t>
  </si>
  <si>
    <t>Tue 26th May 2026</t>
  </si>
  <si>
    <t>Tue 14th Jul 2026</t>
  </si>
  <si>
    <t>Fri 22nd May 2026/ 12:00:00 CEST</t>
  </si>
  <si>
    <t>Sun 31st May 2026</t>
  </si>
  <si>
    <t>Fri 24th Jul 2026</t>
  </si>
  <si>
    <t>Tue 2nd Jun 2026</t>
  </si>
  <si>
    <t>Fri 31st Jul 2026</t>
  </si>
  <si>
    <t>Mon 1st Jun 2026/ 12:00:00 CEST</t>
  </si>
  <si>
    <t>Tue 9th Jun 2026</t>
  </si>
  <si>
    <t>Fri 7th Aug 2026</t>
  </si>
  <si>
    <t>Mon 8th Jun 2026/ 12:00:00 CEST</t>
  </si>
  <si>
    <t>Fri 14th Aug 2026</t>
  </si>
  <si>
    <t>Mon 15th Jun 2026/ 12:00:00 CEST</t>
  </si>
  <si>
    <t>Fri 21st Aug 2026</t>
  </si>
  <si>
    <t>Wed 24th Jun 2026/ 12:00:00 CEST</t>
  </si>
  <si>
    <t>Thu 2nd Jul 2026</t>
  </si>
  <si>
    <t>Tue 25th Aug 2026</t>
  </si>
  <si>
    <t>Mon 29th Jun 2026/ 12:00:00 CEST</t>
  </si>
  <si>
    <t>Tue 7th Jul 2026</t>
  </si>
  <si>
    <t>Fri 4th Sep 2026</t>
  </si>
  <si>
    <t>Mon 6th Jul 2026/ 12:00:00 CEST</t>
  </si>
  <si>
    <t>Fri 11th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</si>
</sst>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8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  <xf numFmtId="0" fontId="35" fillId="0" borderId="0"/>
  </cellStyleXfs>
  <cellXfs count="9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7" fontId="18" fillId="0" borderId="7" xfId="1" applyNumberFormat="1" applyFont="1" applyFill="1" applyBorder="1" applyAlignment="1" applyProtection="1">
      <alignment horizontal="center" vertical="center"/>
      <protection locked="0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indent="1"/>
    </xf>
    <xf numFmtId="0" fontId="35" fillId="0" borderId="0" xfId="22" applyAlignment="1">
      <alignment horizontal="center" wrapText="1"/>
    </xf>
    <xf numFmtId="0" fontId="35" fillId="0" borderId="0" xfId="22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 indent="1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>
      <alignment horizontal="left" vertical="center" indent="1"/>
    </xf>
    <xf numFmtId="0" fontId="19" fillId="0" borderId="13" xfId="0" applyFont="1" applyBorder="1" applyAlignment="1">
      <alignment horizontal="center" vertical="center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C8334E6-2ADD-4D41-91EC-F70999D18AF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18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519113</xdr:colOff>
      <xdr:row>18</xdr:row>
      <xdr:rowOff>166685</xdr:rowOff>
    </xdr:from>
    <xdr:to>
      <xdr:col>6</xdr:col>
      <xdr:colOff>500062</xdr:colOff>
      <xdr:row>20</xdr:row>
      <xdr:rowOff>295273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9113" y="16192498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G37"/>
  <sheetViews>
    <sheetView tabSelected="1" view="pageBreakPreview" zoomScale="30" zoomScaleNormal="40" zoomScaleSheetLayoutView="30" zoomScalePageLayoutView="10" workbookViewId="0">
      <selection activeCell="F11" sqref="F11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customWidth="1"/>
    <col min="11" max="13" width="33.125" hidden="1" customWidth="1"/>
    <col min="14" max="15" width="46.625" hidden="1" customWidth="1"/>
    <col min="16" max="16" width="33.125" hidden="1" customWidth="1"/>
    <col min="17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71" t="s">
        <v>4</v>
      </c>
      <c r="I1" s="71"/>
      <c r="J1" s="1"/>
      <c r="K1" s="68"/>
      <c r="L1" s="68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46155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76" t="s">
        <v>1</v>
      </c>
      <c r="B5" s="70" t="s">
        <v>2</v>
      </c>
      <c r="C5" s="70" t="s">
        <v>9</v>
      </c>
      <c r="D5" s="70"/>
      <c r="E5" s="58" t="s">
        <v>7</v>
      </c>
      <c r="F5" s="51" t="s">
        <v>10</v>
      </c>
      <c r="G5" s="31"/>
      <c r="H5" s="30"/>
      <c r="I5" s="30"/>
      <c r="J5" s="52"/>
      <c r="K5" s="52"/>
      <c r="L5" s="69"/>
      <c r="M5" s="69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77"/>
      <c r="B6" s="78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 thickBot="1">
      <c r="A7" s="79" t="str">
        <f>O7</f>
        <v>NYK VEGA</v>
      </c>
      <c r="B7" s="82" t="str">
        <f>P7</f>
        <v>086e</v>
      </c>
      <c r="C7" s="83" t="str">
        <f>TEXT(DATE(VALUE(RIGHT(SUBSTITUTE(K7,"/ 12:00:00 CEST",""), 4)), MONTH(1&amp;MID(K7, FIND(" ",K7, 5) + 1, 3)), VALUE(MID(K7, FIND(" ",K7, 1) + 1, IF(ISNUMBER(VALUE(MID(K7, 6, 1))), 2, 1)))), "MM/DD")</f>
        <v>05/13</v>
      </c>
      <c r="D7" s="83" t="str">
        <f t="shared" ref="D7:E8" si="0">TEXT(DATE(VALUE(RIGHT(SUBSTITUTE(L7,"/ 12:00:00 CEST",""), 4)), MONTH(1&amp;MID(L7, FIND(" ",L7, 5) + 1, 3)), VALUE(MID(L7, FIND(" ",L7, 1) + 1, IF(ISNUMBER(VALUE(MID(L7, 6, 1))), 2, 1)))), "MM/DD")</f>
        <v>05/22</v>
      </c>
      <c r="E7" s="83" t="str">
        <f t="shared" si="0"/>
        <v>07/15</v>
      </c>
      <c r="F7" s="84">
        <f>E7-3</f>
        <v>46215</v>
      </c>
      <c r="G7" s="25"/>
      <c r="H7" s="26"/>
      <c r="I7" s="26"/>
      <c r="J7" s="55"/>
      <c r="K7" s="81" t="s">
        <v>17</v>
      </c>
      <c r="L7" s="81" t="s">
        <v>18</v>
      </c>
      <c r="M7" s="81" t="s">
        <v>26</v>
      </c>
      <c r="N7" s="80" t="s">
        <v>14</v>
      </c>
      <c r="O7" s="65" t="str">
        <f>LEFT(N7,FIND("/",N7)-1)</f>
        <v>NYK VEGA</v>
      </c>
      <c r="P7" s="65" t="str">
        <f>MID(N7,FIND("/",N7)+1,LEN(N7)-FIND("/",N7))</f>
        <v>086e</v>
      </c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 thickBot="1">
      <c r="A8" s="85" t="str">
        <f t="shared" ref="A8:A11" si="1">O8</f>
        <v>NYK VIRGO</v>
      </c>
      <c r="B8" s="63" t="str">
        <f t="shared" ref="B8:B11" si="2">P8</f>
        <v>089e</v>
      </c>
      <c r="C8" s="64" t="str">
        <f t="shared" ref="C8" si="3">TEXT(DATE(VALUE(RIGHT(SUBSTITUTE(K8,"/ 12:00:00 CEST",""), 4)), MONTH(1&amp;MID(K8, FIND(" ",K8, 5) + 1, 3)), VALUE(MID(K8, FIND(" ",K8, 1) + 1, IF(ISNUMBER(VALUE(MID(K8, 6, 1))), 2, 1)))), "MM/DD")</f>
        <v>05/19</v>
      </c>
      <c r="D8" s="64" t="str">
        <f t="shared" si="0"/>
        <v>05/26</v>
      </c>
      <c r="E8" s="64" t="str">
        <f t="shared" si="0"/>
        <v>07/14</v>
      </c>
      <c r="F8" s="86">
        <f t="shared" ref="F8:F10" si="4">E8+1</f>
        <v>46218</v>
      </c>
      <c r="G8" s="25"/>
      <c r="H8" s="26"/>
      <c r="I8" s="26"/>
      <c r="J8" s="55"/>
      <c r="K8" s="81" t="s">
        <v>27</v>
      </c>
      <c r="L8" s="81" t="s">
        <v>28</v>
      </c>
      <c r="M8" s="81" t="s">
        <v>29</v>
      </c>
      <c r="N8" s="80" t="s">
        <v>12</v>
      </c>
      <c r="O8" s="65" t="str">
        <f t="shared" ref="O8:O11" si="5">LEFT(N8,FIND("/",N8)-1)</f>
        <v>NYK VIRGO</v>
      </c>
      <c r="P8" s="65" t="str">
        <f t="shared" ref="P8:P11" si="6">MID(N8,FIND("/",N8)+1,LEN(N8)-FIND("/",N8))</f>
        <v>089e</v>
      </c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 thickBot="1">
      <c r="A9" s="85" t="str">
        <f t="shared" si="1"/>
        <v>ONE HENRY HUDSON</v>
      </c>
      <c r="B9" s="63" t="str">
        <f t="shared" si="2"/>
        <v>097e</v>
      </c>
      <c r="C9" s="64" t="str">
        <f t="shared" ref="C9" si="7">TEXT(DATE(VALUE(RIGHT(SUBSTITUTE(K9,"/ 12:00:00 CEST",""), 4)), MONTH(1&amp;MID(K9, FIND(" ",K9, 5) + 1, 3)), VALUE(MID(K9, FIND(" ",K9, 1) + 1, IF(ISNUMBER(VALUE(MID(K9, 6, 1))), 2, 1)))), "MM/DD")</f>
        <v>05/22</v>
      </c>
      <c r="D9" s="64" t="str">
        <f t="shared" ref="D9" si="8">TEXT(DATE(VALUE(RIGHT(SUBSTITUTE(L9,"/ 12:00:00 CEST",""), 4)), MONTH(1&amp;MID(L9, FIND(" ",L9, 5) + 1, 3)), VALUE(MID(L9, FIND(" ",L9, 1) + 1, IF(ISNUMBER(VALUE(MID(L9, 6, 1))), 2, 1)))), "MM/DD")</f>
        <v>05/31</v>
      </c>
      <c r="E9" s="64" t="str">
        <f t="shared" ref="E9" si="9">TEXT(DATE(VALUE(RIGHT(SUBSTITUTE(M9,"/ 12:00:00 CEST",""), 4)), MONTH(1&amp;MID(M9, FIND(" ",M9, 5) + 1, 3)), VALUE(MID(M9, FIND(" ",M9, 1) + 1, IF(ISNUMBER(VALUE(MID(M9, 6, 1))), 2, 1)))), "MM/DD")</f>
        <v>07/24</v>
      </c>
      <c r="F9" s="86">
        <f>E9-3</f>
        <v>46224</v>
      </c>
      <c r="G9" s="25"/>
      <c r="H9" s="26"/>
      <c r="I9" s="26"/>
      <c r="J9" s="55"/>
      <c r="K9" s="81" t="s">
        <v>30</v>
      </c>
      <c r="L9" s="81" t="s">
        <v>31</v>
      </c>
      <c r="M9" s="81" t="s">
        <v>32</v>
      </c>
      <c r="N9" s="80" t="s">
        <v>13</v>
      </c>
      <c r="O9" s="65" t="str">
        <f t="shared" si="5"/>
        <v>ONE HENRY HUDSON</v>
      </c>
      <c r="P9" s="65" t="str">
        <f t="shared" si="6"/>
        <v>097e</v>
      </c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 thickBot="1">
      <c r="A10" s="85" t="str">
        <f t="shared" si="1"/>
        <v>ONE INTEGRITY</v>
      </c>
      <c r="B10" s="63" t="str">
        <f t="shared" si="2"/>
        <v>009E</v>
      </c>
      <c r="C10" s="64" t="str">
        <f t="shared" ref="C10:C11" si="10">TEXT(DATE(VALUE(RIGHT(SUBSTITUTE(K10,"/ 12:00:00 CEST",""), 4)), MONTH(1&amp;MID(K10, FIND(" ",K10, 5) + 1, 3)), VALUE(MID(K10, FIND(" ",K10, 1) + 1, IF(ISNUMBER(VALUE(MID(K10, 6, 1))), 2, 1)))), "MM/DD")</f>
        <v>05/22</v>
      </c>
      <c r="D10" s="64" t="str">
        <f t="shared" ref="D10:D11" si="11">TEXT(DATE(VALUE(RIGHT(SUBSTITUTE(L10,"/ 12:00:00 CEST",""), 4)), MONTH(1&amp;MID(L10, FIND(" ",L10, 5) + 1, 3)), VALUE(MID(L10, FIND(" ",L10, 1) + 1, IF(ISNUMBER(VALUE(MID(L10, 6, 1))), 2, 1)))), "MM/DD")</f>
        <v>06/02</v>
      </c>
      <c r="E10" s="64" t="str">
        <f t="shared" ref="E10:E11" si="12">TEXT(DATE(VALUE(RIGHT(SUBSTITUTE(M10,"/ 12:00:00 CEST",""), 4)), MONTH(1&amp;MID(M10, FIND(" ",M10, 5) + 1, 3)), VALUE(MID(M10, FIND(" ",M10, 1) + 1, IF(ISNUMBER(VALUE(MID(M10, 6, 1))), 2, 1)))), "MM/DD")</f>
        <v>07/31</v>
      </c>
      <c r="F10" s="86">
        <f>E10+8</f>
        <v>46242</v>
      </c>
      <c r="G10" s="25"/>
      <c r="H10" s="26"/>
      <c r="I10" s="26"/>
      <c r="J10" s="55"/>
      <c r="K10" s="81" t="s">
        <v>30</v>
      </c>
      <c r="L10" s="81" t="s">
        <v>33</v>
      </c>
      <c r="M10" s="81" t="s">
        <v>34</v>
      </c>
      <c r="N10" s="80" t="s">
        <v>19</v>
      </c>
      <c r="O10" s="65" t="str">
        <f t="shared" si="5"/>
        <v>ONE INTEGRITY</v>
      </c>
      <c r="P10" s="65" t="str">
        <f t="shared" si="6"/>
        <v>009E</v>
      </c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 thickBot="1">
      <c r="A11" s="85" t="str">
        <f t="shared" si="1"/>
        <v>ONE TRUST</v>
      </c>
      <c r="B11" s="63" t="str">
        <f t="shared" si="2"/>
        <v>031E</v>
      </c>
      <c r="C11" s="64" t="str">
        <f t="shared" si="10"/>
        <v>06/01</v>
      </c>
      <c r="D11" s="64" t="str">
        <f t="shared" si="11"/>
        <v>06/09</v>
      </c>
      <c r="E11" s="64" t="str">
        <f t="shared" si="12"/>
        <v>08/07</v>
      </c>
      <c r="F11" s="86">
        <f t="shared" ref="F11" si="13">E11+1</f>
        <v>46242</v>
      </c>
      <c r="G11" s="25"/>
      <c r="H11" s="26"/>
      <c r="I11" s="26"/>
      <c r="J11" s="55"/>
      <c r="K11" s="81" t="s">
        <v>35</v>
      </c>
      <c r="L11" s="81" t="s">
        <v>36</v>
      </c>
      <c r="M11" s="81" t="s">
        <v>37</v>
      </c>
      <c r="N11" s="80" t="s">
        <v>20</v>
      </c>
      <c r="O11" s="66" t="str">
        <f t="shared" si="5"/>
        <v>ONE TRUST</v>
      </c>
      <c r="P11" s="66" t="str">
        <f t="shared" si="6"/>
        <v>031E</v>
      </c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67" customFormat="1" ht="75" customHeight="1" thickBot="1">
      <c r="A12" s="85" t="str">
        <f t="shared" ref="A12:A16" si="14">O12</f>
        <v>ONE INFINITY</v>
      </c>
      <c r="B12" s="63" t="str">
        <f t="shared" ref="B12:B16" si="15">P12</f>
        <v>009E</v>
      </c>
      <c r="C12" s="64" t="str">
        <f t="shared" ref="C12:C16" si="16">TEXT(DATE(VALUE(RIGHT(SUBSTITUTE(K12,"/ 12:00:00 CEST",""), 4)), MONTH(1&amp;MID(K12, FIND(" ",K12, 5) + 1, 3)), VALUE(MID(K12, FIND(" ",K12, 1) + 1, IF(ISNUMBER(VALUE(MID(K12, 6, 1))), 2, 1)))), "MM/DD")</f>
        <v>06/08</v>
      </c>
      <c r="D12" s="64" t="str">
        <f t="shared" ref="D12:D16" si="17">TEXT(DATE(VALUE(RIGHT(SUBSTITUTE(L12,"/ 12:00:00 CEST",""), 4)), MONTH(1&amp;MID(L12, FIND(" ",L12, 5) + 1, 3)), VALUE(MID(L12, FIND(" ",L12, 1) + 1, IF(ISNUMBER(VALUE(MID(L12, 6, 1))), 2, 1)))), "MM/DD")</f>
        <v>06/16</v>
      </c>
      <c r="E12" s="64" t="str">
        <f t="shared" ref="E12:E16" si="18">TEXT(DATE(VALUE(RIGHT(SUBSTITUTE(M12,"/ 12:00:00 CEST",""), 4)), MONTH(1&amp;MID(M12, FIND(" ",M12, 5) + 1, 3)), VALUE(MID(M12, FIND(" ",M12, 1) + 1, IF(ISNUMBER(VALUE(MID(M12, 6, 1))), 2, 1)))), "MM/DD")</f>
        <v>08/14</v>
      </c>
      <c r="F12" s="86">
        <f>E12-1</f>
        <v>46247</v>
      </c>
      <c r="G12" s="25"/>
      <c r="H12" s="26"/>
      <c r="I12" s="26"/>
      <c r="J12" s="55"/>
      <c r="K12" s="81" t="s">
        <v>38</v>
      </c>
      <c r="L12" s="81" t="s">
        <v>15</v>
      </c>
      <c r="M12" s="81" t="s">
        <v>39</v>
      </c>
      <c r="N12" s="80" t="s">
        <v>21</v>
      </c>
      <c r="O12" s="66" t="str">
        <f t="shared" ref="O12:O16" si="19">LEFT(N12,FIND("/",N12)-1)</f>
        <v>ONE INFINITY</v>
      </c>
      <c r="P12" s="66" t="str">
        <f t="shared" ref="P12:P16" si="20">MID(N12,FIND("/",N12)+1,LEN(N12)-FIND("/",N12))</f>
        <v>009E</v>
      </c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67" customFormat="1" ht="75" customHeight="1" thickBot="1">
      <c r="A13" s="85" t="str">
        <f t="shared" si="14"/>
        <v>ONE INNOVATION</v>
      </c>
      <c r="B13" s="63" t="str">
        <f t="shared" si="15"/>
        <v>010E</v>
      </c>
      <c r="C13" s="64" t="str">
        <f t="shared" si="16"/>
        <v>06/15</v>
      </c>
      <c r="D13" s="64" t="str">
        <f t="shared" si="17"/>
        <v>06/23</v>
      </c>
      <c r="E13" s="64" t="str">
        <f t="shared" si="18"/>
        <v>08/21</v>
      </c>
      <c r="F13" s="86">
        <f>E13-1</f>
        <v>46254</v>
      </c>
      <c r="G13" s="25"/>
      <c r="H13" s="26"/>
      <c r="I13" s="26"/>
      <c r="J13" s="55"/>
      <c r="K13" s="81" t="s">
        <v>40</v>
      </c>
      <c r="L13" s="81" t="s">
        <v>16</v>
      </c>
      <c r="M13" s="81" t="s">
        <v>41</v>
      </c>
      <c r="N13" s="80" t="s">
        <v>22</v>
      </c>
      <c r="O13" s="66" t="str">
        <f t="shared" si="19"/>
        <v>ONE INNOVATION</v>
      </c>
      <c r="P13" s="66" t="str">
        <f t="shared" si="20"/>
        <v>010E</v>
      </c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67" customFormat="1" ht="75" customHeight="1" thickBot="1">
      <c r="A14" s="85" t="str">
        <f t="shared" si="14"/>
        <v>ONE HOUSTON</v>
      </c>
      <c r="B14" s="63" t="str">
        <f t="shared" si="15"/>
        <v>063E</v>
      </c>
      <c r="C14" s="64" t="str">
        <f t="shared" si="16"/>
        <v>06/24</v>
      </c>
      <c r="D14" s="64" t="str">
        <f t="shared" si="17"/>
        <v>07/02</v>
      </c>
      <c r="E14" s="64" t="str">
        <f t="shared" si="18"/>
        <v>08/25</v>
      </c>
      <c r="F14" s="86">
        <f>E14-3</f>
        <v>46256</v>
      </c>
      <c r="G14" s="25"/>
      <c r="H14" s="26"/>
      <c r="I14" s="26"/>
      <c r="J14" s="55"/>
      <c r="K14" s="81" t="s">
        <v>42</v>
      </c>
      <c r="L14" s="81" t="s">
        <v>43</v>
      </c>
      <c r="M14" s="81" t="s">
        <v>44</v>
      </c>
      <c r="N14" s="80" t="s">
        <v>23</v>
      </c>
      <c r="O14" s="66" t="str">
        <f t="shared" si="19"/>
        <v>ONE HOUSTON</v>
      </c>
      <c r="P14" s="66" t="str">
        <f t="shared" si="20"/>
        <v>063E</v>
      </c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67" customFormat="1" ht="75" customHeight="1" thickBot="1">
      <c r="A15" s="85" t="str">
        <f t="shared" si="14"/>
        <v>ONE TRADITION</v>
      </c>
      <c r="B15" s="63" t="str">
        <f t="shared" si="15"/>
        <v>029E</v>
      </c>
      <c r="C15" s="64" t="str">
        <f t="shared" si="16"/>
        <v>06/29</v>
      </c>
      <c r="D15" s="64" t="str">
        <f t="shared" si="17"/>
        <v>07/07</v>
      </c>
      <c r="E15" s="64" t="str">
        <f t="shared" si="18"/>
        <v>09/04</v>
      </c>
      <c r="F15" s="86">
        <f>E15-1</f>
        <v>46268</v>
      </c>
      <c r="G15" s="25"/>
      <c r="H15" s="26"/>
      <c r="I15" s="26"/>
      <c r="J15" s="55"/>
      <c r="K15" s="81" t="s">
        <v>45</v>
      </c>
      <c r="L15" s="81" t="s">
        <v>46</v>
      </c>
      <c r="M15" s="81" t="s">
        <v>47</v>
      </c>
      <c r="N15" s="80" t="s">
        <v>24</v>
      </c>
      <c r="O15" s="66" t="str">
        <f t="shared" si="19"/>
        <v>ONE TRADITION</v>
      </c>
      <c r="P15" s="66" t="str">
        <f t="shared" si="20"/>
        <v>029E</v>
      </c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 thickBot="1">
      <c r="A16" s="87" t="str">
        <f t="shared" si="14"/>
        <v>ONE INGENUITY</v>
      </c>
      <c r="B16" s="88" t="str">
        <f t="shared" si="15"/>
        <v>008E</v>
      </c>
      <c r="C16" s="89" t="str">
        <f t="shared" si="16"/>
        <v>07/06</v>
      </c>
      <c r="D16" s="89" t="str">
        <f t="shared" si="17"/>
        <v>07/14</v>
      </c>
      <c r="E16" s="89" t="str">
        <f t="shared" si="18"/>
        <v>09/11</v>
      </c>
      <c r="F16" s="90">
        <f>E16-1</f>
        <v>46275</v>
      </c>
      <c r="G16" s="25"/>
      <c r="H16" s="26"/>
      <c r="I16" s="26"/>
      <c r="J16" s="55"/>
      <c r="K16" s="81" t="s">
        <v>48</v>
      </c>
      <c r="L16" s="81" t="s">
        <v>29</v>
      </c>
      <c r="M16" s="81" t="s">
        <v>49</v>
      </c>
      <c r="N16" s="80" t="s">
        <v>25</v>
      </c>
      <c r="O16" s="66" t="str">
        <f t="shared" si="19"/>
        <v>ONE INGENUITY</v>
      </c>
      <c r="P16" s="66" t="str">
        <f t="shared" si="20"/>
        <v>008E</v>
      </c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>
      <c r="C17" s="59"/>
      <c r="D17" s="59"/>
      <c r="E17" s="59"/>
      <c r="F17" s="59"/>
      <c r="G17" s="25"/>
      <c r="H17" s="26"/>
      <c r="I17" s="26"/>
      <c r="J17" s="5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59"/>
      <c r="D21" s="59"/>
      <c r="E21" s="59"/>
      <c r="F21" s="59"/>
      <c r="G21" s="25"/>
      <c r="H21" s="26"/>
      <c r="I21" s="26"/>
      <c r="J21" s="55"/>
      <c r="K21" s="56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72"/>
      <c r="B30" s="74"/>
      <c r="C30" s="75"/>
      <c r="D30" s="75"/>
      <c r="E30" s="75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73"/>
      <c r="B31" s="75"/>
      <c r="C31" s="75"/>
      <c r="D31" s="75"/>
      <c r="E31" s="75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2026-05-13T08:36:18Z</cp:lastPrinted>
  <dcterms:created xsi:type="dcterms:W3CDTF">2016-03-18T07:26:58Z</dcterms:created>
  <dcterms:modified xsi:type="dcterms:W3CDTF">2026-05-13T08:36:31Z</dcterms:modified>
</cp:coreProperties>
</file>