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出\TC-3\中華圏\"/>
    </mc:Choice>
  </mc:AlternateContent>
  <xr:revisionPtr revIDLastSave="0" documentId="13_ncr:1_{A4943343-E02F-4514-839A-81D2886B31A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基隆" sheetId="2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基隆!$A$1:$R$34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15" i="2" l="1"/>
  <c r="L15" i="2" s="1"/>
  <c r="E15" i="2"/>
  <c r="C15" i="2" s="1"/>
  <c r="D15" i="2" s="1"/>
  <c r="G15" i="2"/>
  <c r="H15" i="2" s="1"/>
  <c r="K14" i="2"/>
  <c r="L14" i="2" s="1"/>
  <c r="K16" i="2"/>
  <c r="K17" i="2"/>
  <c r="L17" i="2" s="1"/>
  <c r="K18" i="2"/>
  <c r="K19" i="2"/>
  <c r="K20" i="2"/>
  <c r="K21" i="2"/>
  <c r="L21" i="2" s="1"/>
  <c r="K13" i="2"/>
  <c r="L13" i="2" s="1"/>
  <c r="K12" i="2"/>
  <c r="E21" i="2"/>
  <c r="F21" i="2" s="1"/>
  <c r="E20" i="2"/>
  <c r="C20" i="2" s="1"/>
  <c r="D20" i="2" s="1"/>
  <c r="E16" i="2"/>
  <c r="C16" i="2" s="1"/>
  <c r="D16" i="2" s="1"/>
  <c r="E14" i="2"/>
  <c r="C14" i="2" s="1"/>
  <c r="D14" i="2" s="1"/>
  <c r="E13" i="2"/>
  <c r="G20" i="2"/>
  <c r="H20" i="2" s="1"/>
  <c r="J20" i="2"/>
  <c r="L20" i="2"/>
  <c r="G21" i="2"/>
  <c r="H21" i="2" s="1"/>
  <c r="J21" i="2"/>
  <c r="E17" i="2"/>
  <c r="F17" i="2" s="1"/>
  <c r="G17" i="2"/>
  <c r="H17" i="2" s="1"/>
  <c r="J17" i="2"/>
  <c r="E18" i="2"/>
  <c r="C18" i="2" s="1"/>
  <c r="D18" i="2" s="1"/>
  <c r="G18" i="2"/>
  <c r="H18" i="2" s="1"/>
  <c r="J18" i="2"/>
  <c r="L18" i="2"/>
  <c r="E19" i="2"/>
  <c r="C19" i="2" s="1"/>
  <c r="D19" i="2" s="1"/>
  <c r="G19" i="2"/>
  <c r="H19" i="2" s="1"/>
  <c r="J19" i="2"/>
  <c r="L19" i="2"/>
  <c r="E12" i="2"/>
  <c r="C12" i="2" s="1"/>
  <c r="D12" i="2" s="1"/>
  <c r="G12" i="2"/>
  <c r="H12" i="2" s="1"/>
  <c r="J12" i="2"/>
  <c r="L12" i="2"/>
  <c r="F13" i="2"/>
  <c r="G13" i="2"/>
  <c r="H13" i="2" s="1"/>
  <c r="J13" i="2"/>
  <c r="F14" i="2"/>
  <c r="G14" i="2"/>
  <c r="H14" i="2" s="1"/>
  <c r="J14" i="2"/>
  <c r="J15" i="2"/>
  <c r="G16" i="2"/>
  <c r="H16" i="2" s="1"/>
  <c r="J16" i="2"/>
  <c r="L16" i="2"/>
  <c r="K11" i="2"/>
  <c r="L11" i="2" s="1"/>
  <c r="J11" i="2"/>
  <c r="G11" i="2"/>
  <c r="H11" i="2" s="1"/>
  <c r="E11" i="2"/>
  <c r="C11" i="2" s="1"/>
  <c r="D11" i="2" s="1"/>
  <c r="K10" i="2"/>
  <c r="L10" i="2" s="1"/>
  <c r="J10" i="2"/>
  <c r="G10" i="2"/>
  <c r="H10" i="2" s="1"/>
  <c r="E10" i="2"/>
  <c r="F10" i="2" s="1"/>
  <c r="C10" i="2" l="1"/>
  <c r="D10" i="2" s="1"/>
  <c r="F16" i="2"/>
  <c r="F11" i="2"/>
  <c r="F15" i="2"/>
  <c r="C13" i="2"/>
  <c r="D13" i="2" s="1"/>
  <c r="F18" i="2"/>
  <c r="F12" i="2"/>
  <c r="F20" i="2"/>
  <c r="C21" i="2"/>
  <c r="D21" i="2" s="1"/>
  <c r="C17" i="2"/>
  <c r="D17" i="2" s="1"/>
  <c r="F19" i="2"/>
</calcChain>
</file>

<file path=xl/sharedStrings.xml><?xml version="1.0" encoding="utf-8"?>
<sst xmlns="http://schemas.openxmlformats.org/spreadsheetml/2006/main" count="55" uniqueCount="51">
  <si>
    <t>　　　　　　　　　　KEELUNG SCHEDULE - 関西　　</t>
    <phoneticPr fontId="2"/>
  </si>
  <si>
    <t>連絡先：大阪海運
TEL：06-7730-1075/FAX：06-7730-1088</t>
    <rPh sb="0" eb="3">
      <t>レンラクサキ</t>
    </rPh>
    <phoneticPr fontId="2"/>
  </si>
  <si>
    <t>From Osaka / Kobe</t>
    <phoneticPr fontId="2"/>
  </si>
  <si>
    <t>VESSEL</t>
    <phoneticPr fontId="2"/>
  </si>
  <si>
    <t>VOY</t>
  </si>
  <si>
    <t>CFS CUT</t>
  </si>
  <si>
    <t>ETA</t>
    <phoneticPr fontId="2"/>
  </si>
  <si>
    <t>OSA</t>
    <phoneticPr fontId="2"/>
  </si>
  <si>
    <t>KOB</t>
  </si>
  <si>
    <t>KLG</t>
    <phoneticPr fontId="2"/>
  </si>
  <si>
    <t>0 DAYS</t>
  </si>
  <si>
    <t>貨物搬入先</t>
    <rPh sb="0" eb="2">
      <t>カモツ</t>
    </rPh>
    <rPh sb="2" eb="4">
      <t>ハンニュウ</t>
    </rPh>
    <rPh sb="4" eb="5">
      <t>サキ</t>
    </rPh>
    <phoneticPr fontId="22"/>
  </si>
  <si>
    <t>会社名</t>
  </si>
  <si>
    <t>大阪 CFS</t>
    <rPh sb="0" eb="2">
      <t>オオサカ</t>
    </rPh>
    <phoneticPr fontId="2"/>
  </si>
  <si>
    <t>神戸 CFS</t>
    <rPh sb="0" eb="2">
      <t>コウベ</t>
    </rPh>
    <phoneticPr fontId="2"/>
  </si>
  <si>
    <t>日付：</t>
    <rPh sb="0" eb="2">
      <t>ヒヅケ</t>
    </rPh>
    <phoneticPr fontId="2"/>
  </si>
  <si>
    <r>
      <t xml:space="preserve"> 住所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/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保税名称</t>
    </r>
    <phoneticPr fontId="22"/>
  </si>
  <si>
    <t>E</t>
    <phoneticPr fontId="41"/>
  </si>
  <si>
    <t>ETA</t>
    <phoneticPr fontId="41"/>
  </si>
  <si>
    <t>ETD</t>
    <phoneticPr fontId="41"/>
  </si>
  <si>
    <t xml:space="preserve"> 住所 / 保税名称</t>
  </si>
  <si>
    <t>㈱辰巳商会ポートアイランド物流センター</t>
    <phoneticPr fontId="12"/>
  </si>
  <si>
    <t>神戸市中央区港島７丁目１３番</t>
    <phoneticPr fontId="2"/>
  </si>
  <si>
    <t>TEL: 078-302-0282     FAX: 078-302-1406</t>
    <phoneticPr fontId="2"/>
  </si>
  <si>
    <t>NACCS：3FRA2</t>
    <phoneticPr fontId="2"/>
  </si>
  <si>
    <t>大阪市住之江区南港東7-1-24</t>
    <rPh sb="0" eb="3">
      <t>オオサカシ</t>
    </rPh>
    <rPh sb="3" eb="7">
      <t>スミノエク</t>
    </rPh>
    <rPh sb="7" eb="10">
      <t>ナンコウヒガシ</t>
    </rPh>
    <phoneticPr fontId="2"/>
  </si>
  <si>
    <t>TEL: 06-6612-3153　　FAX: 06-6612-6256</t>
    <phoneticPr fontId="2"/>
  </si>
  <si>
    <t>NACCS：4IW62</t>
    <phoneticPr fontId="2"/>
  </si>
  <si>
    <t>㈱辰巳商会 南港 コンテナフレートステーション</t>
    <phoneticPr fontId="12"/>
  </si>
  <si>
    <t>3-4 DAYS</t>
    <phoneticPr fontId="2"/>
  </si>
  <si>
    <t>YM INCEPTION</t>
  </si>
  <si>
    <t>YM IMMENSE</t>
  </si>
  <si>
    <t>404S</t>
  </si>
  <si>
    <t>HORAI BRIDGE</t>
  </si>
  <si>
    <t>26008S</t>
  </si>
  <si>
    <t>※TS KOBE</t>
    <phoneticPr fontId="41"/>
  </si>
  <si>
    <t>223S</t>
  </si>
  <si>
    <t>245S</t>
  </si>
  <si>
    <t>224S</t>
  </si>
  <si>
    <t>HORAI BRIDGE</t>
    <phoneticPr fontId="41"/>
  </si>
  <si>
    <t>2608S</t>
  </si>
  <si>
    <t>※★TS HAKATA</t>
    <phoneticPr fontId="41"/>
  </si>
  <si>
    <t>※Omit by Carrier</t>
    <phoneticPr fontId="41"/>
  </si>
  <si>
    <t>2609S</t>
    <phoneticPr fontId="41"/>
  </si>
  <si>
    <t>※TS KOBE</t>
    <phoneticPr fontId="41"/>
  </si>
  <si>
    <t>※TS HAKATA</t>
    <phoneticPr fontId="41"/>
  </si>
  <si>
    <t>2610S</t>
    <phoneticPr fontId="41"/>
  </si>
  <si>
    <t>2611S</t>
  </si>
  <si>
    <t>※TS LIANYUNGANG</t>
    <phoneticPr fontId="41"/>
  </si>
  <si>
    <t>274S</t>
  </si>
  <si>
    <t>※YM IMPROVEMENT</t>
    <phoneticPr fontId="4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</si>
</sst>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6" formatCode="&quot;¥&quot;#,##0;[Red]&quot;¥&quot;\-#,##0"/>
    <numFmt numFmtId="8" formatCode="&quot;¥&quot;#,##0.00;[Red]&quot;¥&quot;\-#,##0.00"/>
    <numFmt numFmtId="176" formatCode="m/d;@"/>
    <numFmt numFmtId="177" formatCode="\$#,##0\ ;\(\$#,##0\)"/>
    <numFmt numFmtId="178" formatCode="&quot;VND&quot;#,##0_);[Red]\(&quot;VND&quot;#,##0\)"/>
    <numFmt numFmtId="179" formatCode="&quot;¥&quot;#,##0;[Red]&quot;¥&quot;&quot;¥&quot;\-#,##0"/>
    <numFmt numFmtId="180" formatCode="&quot;¥&quot;#,##0.00;[Red]&quot;¥&quot;&quot;¥&quot;&quot;¥&quot;&quot;¥&quot;&quot;¥&quot;&quot;¥&quot;\-#,##0.00"/>
  </numFmts>
  <fonts count="48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36"/>
      <color theme="0"/>
      <name val="Meiryo UI"/>
      <family val="3"/>
      <charset val="128"/>
    </font>
    <font>
      <b/>
      <sz val="22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36"/>
      <color indexed="9"/>
      <name val="Meiryo UI"/>
      <family val="3"/>
      <charset val="128"/>
    </font>
    <font>
      <sz val="11"/>
      <name val="Meiryo UI"/>
      <family val="3"/>
      <charset val="128"/>
    </font>
    <font>
      <sz val="16"/>
      <name val="Meiryo UI"/>
      <family val="3"/>
      <charset val="128"/>
    </font>
    <font>
      <b/>
      <sz val="28"/>
      <name val="Meiryo UI"/>
      <family val="3"/>
      <charset val="128"/>
    </font>
    <font>
      <sz val="12"/>
      <name val="Meiryo UI"/>
      <family val="3"/>
      <charset val="128"/>
    </font>
    <font>
      <sz val="20"/>
      <name val="Meiryo UI"/>
      <family val="3"/>
      <charset val="128"/>
    </font>
    <font>
      <i/>
      <sz val="12"/>
      <name val="ＭＳ Ｐゴシック"/>
      <family val="3"/>
      <charset val="128"/>
    </font>
    <font>
      <i/>
      <sz val="12"/>
      <name val="Meiryo UI"/>
      <family val="3"/>
      <charset val="128"/>
    </font>
    <font>
      <b/>
      <sz val="26"/>
      <name val="Meiryo UI"/>
      <family val="3"/>
      <charset val="128"/>
    </font>
    <font>
      <b/>
      <sz val="16"/>
      <name val="Meiryo UI"/>
      <family val="3"/>
      <charset val="128"/>
    </font>
    <font>
      <sz val="26"/>
      <name val="Meiryo UI"/>
      <family val="3"/>
      <charset val="128"/>
    </font>
    <font>
      <sz val="26"/>
      <color theme="1"/>
      <name val="Meiryo UI"/>
      <family val="3"/>
      <charset val="128"/>
    </font>
    <font>
      <sz val="16"/>
      <color theme="1"/>
      <name val="Meiryo UI"/>
      <family val="3"/>
      <charset val="128"/>
    </font>
    <font>
      <sz val="24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sz val="24"/>
      <name val="Meiryo UI"/>
      <family val="3"/>
      <charset val="128"/>
    </font>
    <font>
      <sz val="6"/>
      <name val="ＭＳ Ｐゴシック"/>
      <family val="3"/>
      <charset val="128"/>
    </font>
    <font>
      <b/>
      <sz val="24"/>
      <name val="Meiryo UI"/>
      <family val="3"/>
      <charset val="128"/>
    </font>
    <font>
      <sz val="22"/>
      <color theme="1"/>
      <name val="Meiryo UI"/>
      <family val="3"/>
      <charset val="128"/>
    </font>
    <font>
      <sz val="22"/>
      <name val="Meiryo UI"/>
      <family val="3"/>
      <charset val="128"/>
    </font>
    <font>
      <sz val="14"/>
      <name val="Meiryo UI"/>
      <family val="3"/>
      <charset val="128"/>
    </font>
    <font>
      <sz val="12"/>
      <color rgb="FFFF0000"/>
      <name val="Meiryo UI"/>
      <family val="3"/>
      <charset val="128"/>
    </font>
    <font>
      <sz val="11"/>
      <name val="ＭＳ ゴシック"/>
      <family val="3"/>
      <charset val="128"/>
    </font>
    <font>
      <sz val="10"/>
      <name val="Arial"/>
      <family val="2"/>
    </font>
    <font>
      <u/>
      <sz val="10"/>
      <color indexed="36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u/>
      <sz val="10"/>
      <color indexed="12"/>
      <name val="Arial"/>
      <family val="2"/>
    </font>
    <font>
      <sz val="10"/>
      <name val="VNtimes new roman"/>
      <family val="1"/>
    </font>
    <font>
      <sz val="12"/>
      <name val="新細明體"/>
      <family val="3"/>
      <charset val="255"/>
    </font>
    <font>
      <sz val="14"/>
      <name val="뼻뮝"/>
      <family val="3"/>
      <charset val="255"/>
    </font>
    <font>
      <sz val="12"/>
      <name val="뼻뮝"/>
      <family val="3"/>
      <charset val="255"/>
    </font>
    <font>
      <sz val="12"/>
      <name val="바탕체"/>
      <family val="3"/>
      <charset val="255"/>
    </font>
    <font>
      <sz val="10"/>
      <name val="굴림체"/>
      <family val="3"/>
      <charset val="255"/>
    </font>
    <font>
      <i/>
      <sz val="22"/>
      <name val="Meiryo UI"/>
      <family val="3"/>
      <charset val="128"/>
    </font>
    <font>
      <sz val="6"/>
      <name val="ＭＳ ゴシック"/>
      <family val="3"/>
      <charset val="128"/>
    </font>
    <font>
      <sz val="18"/>
      <color theme="1"/>
      <name val="Meiryo UI"/>
      <family val="3"/>
      <charset val="128"/>
    </font>
    <font>
      <b/>
      <sz val="48"/>
      <color theme="0"/>
      <name val="Meiryo UI"/>
      <family val="3"/>
      <charset val="128"/>
    </font>
    <font>
      <sz val="11"/>
      <name val="Calibri"/>
      <family val="2"/>
    </font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b/>
      <sz val="24"/>
      <color theme="1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1" fillId="0" borderId="0"/>
    <xf numFmtId="0" fontId="1" fillId="0" borderId="0"/>
    <xf numFmtId="0" fontId="28" fillId="0" borderId="0">
      <alignment vertical="center"/>
    </xf>
    <xf numFmtId="3" fontId="29" fillId="0" borderId="0" applyFont="0" applyFill="0" applyBorder="0" applyAlignment="0" applyProtection="0"/>
    <xf numFmtId="177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2" fontId="29" fillId="0" borderId="0" applyFont="0" applyFill="0" applyBorder="0" applyAlignment="0" applyProtection="0"/>
    <xf numFmtId="0" fontId="30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>
      <alignment vertical="top"/>
      <protection locked="0"/>
    </xf>
    <xf numFmtId="178" fontId="34" fillId="0" borderId="0"/>
    <xf numFmtId="0" fontId="29" fillId="0" borderId="5" applyNumberFormat="0" applyFont="0" applyFill="0" applyAlignment="0" applyProtection="0"/>
    <xf numFmtId="16" fontId="35" fillId="0" borderId="0"/>
    <xf numFmtId="40" fontId="36" fillId="0" borderId="0" applyFont="0" applyFill="0" applyBorder="0" applyAlignment="0" applyProtection="0"/>
    <xf numFmtId="38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10" fontId="29" fillId="0" borderId="0" applyFont="0" applyFill="0" applyBorder="0" applyAlignment="0" applyProtection="0"/>
    <xf numFmtId="0" fontId="37" fillId="0" borderId="0"/>
    <xf numFmtId="179" fontId="29" fillId="0" borderId="0" applyFont="0" applyFill="0" applyBorder="0" applyAlignment="0" applyProtection="0"/>
    <xf numFmtId="180" fontId="29" fillId="0" borderId="0" applyFont="0" applyFill="0" applyBorder="0" applyAlignment="0" applyProtection="0"/>
    <xf numFmtId="8" fontId="38" fillId="0" borderId="0" applyFont="0" applyFill="0" applyBorder="0" applyAlignment="0" applyProtection="0"/>
    <xf numFmtId="6" fontId="38" fillId="0" borderId="0" applyFont="0" applyFill="0" applyBorder="0" applyAlignment="0" applyProtection="0"/>
    <xf numFmtId="0" fontId="39" fillId="0" borderId="0"/>
    <xf numFmtId="0" fontId="44" fillId="0" borderId="0"/>
    <xf numFmtId="0" fontId="44" fillId="0" borderId="0"/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6" fillId="0" borderId="0" applyNumberFormat="0" applyFill="0" applyBorder="0" applyProtection="0">
      <alignment vertical="center"/>
    </xf>
    <xf numFmtId="0" fontId="45" fillId="0" borderId="0">
      <alignment vertical="center"/>
    </xf>
    <xf numFmtId="0" fontId="45" fillId="0" borderId="0"/>
    <xf numFmtId="0" fontId="45" fillId="0" borderId="0">
      <alignment vertical="center"/>
    </xf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>
      <alignment vertical="center"/>
    </xf>
    <xf numFmtId="0" fontId="45" fillId="0" borderId="0"/>
    <xf numFmtId="0" fontId="45" fillId="0" borderId="0">
      <alignment vertical="center"/>
    </xf>
  </cellStyleXfs>
  <cellXfs count="107">
    <xf numFmtId="0" fontId="0" fillId="0" borderId="0" xfId="0">
      <alignment vertical="center"/>
    </xf>
    <xf numFmtId="0" fontId="3" fillId="2" borderId="0" xfId="1" applyFont="1" applyFill="1" applyAlignment="1">
      <alignment vertical="center" wrapText="1"/>
    </xf>
    <xf numFmtId="0" fontId="5" fillId="0" borderId="0" xfId="1" applyFont="1" applyFill="1" applyAlignment="1">
      <alignment vertical="center" wrapText="1"/>
    </xf>
    <xf numFmtId="0" fontId="6" fillId="0" borderId="0" xfId="1" applyFont="1" applyFill="1" applyAlignment="1">
      <alignment vertical="center"/>
    </xf>
    <xf numFmtId="0" fontId="7" fillId="0" borderId="0" xfId="1" applyFont="1" applyAlignment="1"/>
    <xf numFmtId="0" fontId="7" fillId="0" borderId="0" xfId="1" applyFont="1"/>
    <xf numFmtId="0" fontId="9" fillId="0" borderId="0" xfId="1" applyFont="1" applyFill="1" applyAlignment="1">
      <alignment horizontal="left" vertical="center"/>
    </xf>
    <xf numFmtId="0" fontId="10" fillId="0" borderId="0" xfId="1" applyFont="1" applyFill="1" applyAlignment="1">
      <alignment horizontal="center" vertical="center"/>
    </xf>
    <xf numFmtId="0" fontId="8" fillId="0" borderId="0" xfId="1" applyFont="1" applyAlignment="1"/>
    <xf numFmtId="0" fontId="13" fillId="0" borderId="0" xfId="1" applyFont="1" applyFill="1" applyAlignment="1">
      <alignment horizontal="center" vertical="center"/>
    </xf>
    <xf numFmtId="0" fontId="15" fillId="0" borderId="0" xfId="1" applyNumberFormat="1" applyFont="1" applyFill="1" applyBorder="1" applyAlignment="1">
      <alignment horizontal="center" vertical="center"/>
    </xf>
    <xf numFmtId="0" fontId="10" fillId="0" borderId="0" xfId="1" applyFont="1" applyFill="1" applyAlignment="1">
      <alignment vertical="center"/>
    </xf>
    <xf numFmtId="0" fontId="18" fillId="0" borderId="0" xfId="1" applyFont="1" applyFill="1" applyBorder="1" applyAlignment="1">
      <alignment horizontal="center" vertical="center"/>
    </xf>
    <xf numFmtId="0" fontId="7" fillId="0" borderId="0" xfId="1" applyNumberFormat="1" applyFont="1" applyFill="1" applyBorder="1" applyAlignment="1">
      <alignment horizontal="center" vertical="center"/>
    </xf>
    <xf numFmtId="49" fontId="20" fillId="0" borderId="0" xfId="1" applyNumberFormat="1" applyFont="1" applyFill="1" applyBorder="1" applyAlignment="1" applyProtection="1">
      <alignment horizontal="center" vertical="center"/>
      <protection locked="0"/>
    </xf>
    <xf numFmtId="0" fontId="10" fillId="0" borderId="0" xfId="1" applyFont="1" applyFill="1" applyBorder="1" applyAlignment="1">
      <alignment vertical="center"/>
    </xf>
    <xf numFmtId="49" fontId="24" fillId="0" borderId="5" xfId="1" applyNumberFormat="1" applyFont="1" applyFill="1" applyBorder="1" applyAlignment="1" applyProtection="1">
      <alignment vertical="center"/>
      <protection locked="0"/>
    </xf>
    <xf numFmtId="0" fontId="25" fillId="0" borderId="0" xfId="1" applyFont="1" applyFill="1" applyBorder="1" applyAlignment="1">
      <alignment vertical="center"/>
    </xf>
    <xf numFmtId="0" fontId="25" fillId="0" borderId="5" xfId="1" applyFont="1" applyFill="1" applyBorder="1" applyAlignment="1">
      <alignment vertical="center"/>
    </xf>
    <xf numFmtId="176" fontId="24" fillId="0" borderId="5" xfId="1" quotePrefix="1" applyNumberFormat="1" applyFont="1" applyFill="1" applyBorder="1" applyAlignment="1" applyProtection="1">
      <alignment horizontal="center" vertical="center" wrapText="1"/>
      <protection locked="0"/>
    </xf>
    <xf numFmtId="0" fontId="25" fillId="0" borderId="5" xfId="2" applyFont="1" applyBorder="1" applyAlignment="1">
      <alignment horizontal="center" vertical="center"/>
    </xf>
    <xf numFmtId="0" fontId="25" fillId="0" borderId="6" xfId="1" applyFont="1" applyFill="1" applyBorder="1" applyAlignment="1">
      <alignment horizontal="right" vertical="center"/>
    </xf>
    <xf numFmtId="49" fontId="24" fillId="0" borderId="0" xfId="1" applyNumberFormat="1" applyFont="1" applyFill="1" applyBorder="1" applyAlignment="1" applyProtection="1">
      <alignment vertical="center"/>
      <protection locked="0"/>
    </xf>
    <xf numFmtId="176" fontId="24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0" fontId="25" fillId="0" borderId="0" xfId="2" applyFont="1" applyBorder="1" applyAlignment="1">
      <alignment horizontal="center" vertical="center"/>
    </xf>
    <xf numFmtId="0" fontId="26" fillId="0" borderId="0" xfId="1" applyFont="1" applyFill="1" applyBorder="1" applyAlignment="1">
      <alignment horizontal="right" vertical="center"/>
    </xf>
    <xf numFmtId="0" fontId="25" fillId="0" borderId="10" xfId="1" applyFont="1" applyFill="1" applyBorder="1" applyAlignment="1">
      <alignment vertical="center"/>
    </xf>
    <xf numFmtId="176" fontId="24" fillId="0" borderId="10" xfId="1" quotePrefix="1" applyNumberFormat="1" applyFont="1" applyFill="1" applyBorder="1" applyAlignment="1" applyProtection="1">
      <alignment horizontal="center" vertical="center" wrapText="1"/>
      <protection locked="0"/>
    </xf>
    <xf numFmtId="0" fontId="25" fillId="0" borderId="10" xfId="2" applyFont="1" applyBorder="1" applyAlignment="1">
      <alignment horizontal="center" vertical="center"/>
    </xf>
    <xf numFmtId="0" fontId="26" fillId="0" borderId="0" xfId="1" applyFont="1" applyFill="1" applyBorder="1" applyAlignment="1">
      <alignment vertical="center"/>
    </xf>
    <xf numFmtId="49" fontId="24" fillId="0" borderId="1" xfId="1" applyNumberFormat="1" applyFont="1" applyFill="1" applyBorder="1" applyAlignment="1" applyProtection="1">
      <alignment vertical="center"/>
      <protection locked="0"/>
    </xf>
    <xf numFmtId="0" fontId="25" fillId="0" borderId="1" xfId="1" applyFont="1" applyFill="1" applyBorder="1" applyAlignment="1">
      <alignment vertical="center"/>
    </xf>
    <xf numFmtId="176" fontId="24" fillId="0" borderId="1" xfId="1" quotePrefix="1" applyNumberFormat="1" applyFont="1" applyFill="1" applyBorder="1" applyAlignment="1" applyProtection="1">
      <alignment horizontal="center" vertical="center" wrapText="1"/>
      <protection locked="0"/>
    </xf>
    <xf numFmtId="0" fontId="25" fillId="0" borderId="1" xfId="2" applyFont="1" applyBorder="1" applyAlignment="1">
      <alignment horizontal="center" vertical="center"/>
    </xf>
    <xf numFmtId="0" fontId="25" fillId="0" borderId="8" xfId="1" applyFont="1" applyFill="1" applyBorder="1" applyAlignment="1">
      <alignment vertical="center"/>
    </xf>
    <xf numFmtId="0" fontId="7" fillId="0" borderId="0" xfId="1" applyFont="1" applyAlignment="1">
      <alignment vertical="center"/>
    </xf>
    <xf numFmtId="0" fontId="10" fillId="0" borderId="0" xfId="1" applyFont="1" applyBorder="1" applyAlignment="1">
      <alignment vertical="center"/>
    </xf>
    <xf numFmtId="0" fontId="27" fillId="0" borderId="0" xfId="1" applyFont="1" applyBorder="1" applyAlignment="1">
      <alignment vertical="center"/>
    </xf>
    <xf numFmtId="0" fontId="10" fillId="0" borderId="0" xfId="1" applyFont="1" applyBorder="1" applyAlignment="1">
      <alignment horizontal="center" vertical="center"/>
    </xf>
    <xf numFmtId="0" fontId="7" fillId="0" borderId="0" xfId="1" applyFont="1" applyBorder="1" applyAlignment="1">
      <alignment vertical="center"/>
    </xf>
    <xf numFmtId="14" fontId="40" fillId="0" borderId="0" xfId="1" applyNumberFormat="1" applyFont="1" applyFill="1" applyAlignment="1">
      <alignment horizontal="center" vertical="center"/>
    </xf>
    <xf numFmtId="0" fontId="13" fillId="0" borderId="0" xfId="1" applyFont="1" applyFill="1" applyAlignment="1">
      <alignment vertical="center"/>
    </xf>
    <xf numFmtId="14" fontId="8" fillId="0" borderId="0" xfId="1" applyNumberFormat="1" applyFont="1" applyFill="1" applyAlignment="1">
      <alignment horizontal="center" vertical="center"/>
    </xf>
    <xf numFmtId="0" fontId="42" fillId="0" borderId="0" xfId="1" applyFont="1" applyFill="1" applyAlignment="1">
      <alignment horizontal="left" vertical="center"/>
    </xf>
    <xf numFmtId="49" fontId="19" fillId="0" borderId="15" xfId="1" applyNumberFormat="1" applyFont="1" applyFill="1" applyBorder="1" applyAlignment="1" applyProtection="1">
      <alignment horizontal="center" vertical="center" shrinkToFit="1"/>
      <protection locked="0"/>
    </xf>
    <xf numFmtId="176" fontId="19" fillId="4" borderId="15" xfId="1" applyNumberFormat="1" applyFont="1" applyFill="1" applyBorder="1" applyAlignment="1" applyProtection="1">
      <alignment horizontal="center" vertical="center"/>
      <protection locked="0"/>
    </xf>
    <xf numFmtId="0" fontId="21" fillId="0" borderId="15" xfId="1" applyFont="1" applyFill="1" applyBorder="1" applyAlignment="1">
      <alignment horizontal="center" vertical="center"/>
    </xf>
    <xf numFmtId="176" fontId="21" fillId="0" borderId="15" xfId="1" applyNumberFormat="1" applyFont="1" applyFill="1" applyBorder="1" applyAlignment="1">
      <alignment horizontal="center" vertical="center"/>
    </xf>
    <xf numFmtId="176" fontId="19" fillId="4" borderId="17" xfId="1" applyNumberFormat="1" applyFont="1" applyFill="1" applyBorder="1" applyAlignment="1" applyProtection="1">
      <alignment horizontal="center" vertical="center"/>
      <protection locked="0"/>
    </xf>
    <xf numFmtId="49" fontId="19" fillId="0" borderId="19" xfId="1" applyNumberFormat="1" applyFont="1" applyFill="1" applyBorder="1" applyAlignment="1" applyProtection="1">
      <alignment horizontal="center" vertical="center" shrinkToFit="1"/>
      <protection locked="0"/>
    </xf>
    <xf numFmtId="176" fontId="19" fillId="4" borderId="19" xfId="1" applyNumberFormat="1" applyFont="1" applyFill="1" applyBorder="1" applyAlignment="1" applyProtection="1">
      <alignment horizontal="center" vertical="center"/>
      <protection locked="0"/>
    </xf>
    <xf numFmtId="0" fontId="21" fillId="0" borderId="19" xfId="1" applyFont="1" applyFill="1" applyBorder="1" applyAlignment="1">
      <alignment horizontal="center" vertical="center"/>
    </xf>
    <xf numFmtId="176" fontId="21" fillId="0" borderId="19" xfId="1" applyNumberFormat="1" applyFont="1" applyFill="1" applyBorder="1" applyAlignment="1">
      <alignment horizontal="center" vertical="center"/>
    </xf>
    <xf numFmtId="176" fontId="19" fillId="4" borderId="20" xfId="1" applyNumberFormat="1" applyFont="1" applyFill="1" applyBorder="1" applyAlignment="1" applyProtection="1">
      <alignment horizontal="center" vertical="center"/>
      <protection locked="0"/>
    </xf>
    <xf numFmtId="0" fontId="16" fillId="3" borderId="21" xfId="1" applyNumberFormat="1" applyFont="1" applyFill="1" applyBorder="1" applyAlignment="1">
      <alignment vertical="center"/>
    </xf>
    <xf numFmtId="49" fontId="19" fillId="0" borderId="16" xfId="1" applyNumberFormat="1" applyFont="1" applyFill="1" applyBorder="1" applyAlignment="1" applyProtection="1">
      <alignment horizontal="left" vertical="center" shrinkToFit="1"/>
      <protection locked="0"/>
    </xf>
    <xf numFmtId="0" fontId="16" fillId="0" borderId="11" xfId="1" applyFont="1" applyBorder="1" applyAlignment="1">
      <alignment horizontal="center" vertical="center"/>
    </xf>
    <xf numFmtId="0" fontId="15" fillId="0" borderId="0" xfId="1" applyFont="1" applyAlignment="1">
      <alignment vertical="center"/>
    </xf>
    <xf numFmtId="49" fontId="24" fillId="0" borderId="10" xfId="1" applyNumberFormat="1" applyFont="1" applyFill="1" applyBorder="1" applyAlignment="1" applyProtection="1">
      <alignment vertical="center"/>
      <protection locked="0"/>
    </xf>
    <xf numFmtId="0" fontId="7" fillId="0" borderId="10" xfId="1" applyFont="1" applyBorder="1" applyAlignment="1"/>
    <xf numFmtId="49" fontId="24" fillId="0" borderId="7" xfId="1" applyNumberFormat="1" applyFont="1" applyFill="1" applyBorder="1" applyAlignment="1" applyProtection="1">
      <alignment horizontal="left" vertical="center"/>
      <protection locked="0"/>
    </xf>
    <xf numFmtId="0" fontId="43" fillId="2" borderId="0" xfId="1" applyFont="1" applyFill="1" applyAlignment="1">
      <alignment vertical="center"/>
    </xf>
    <xf numFmtId="49" fontId="19" fillId="0" borderId="18" xfId="1" applyNumberFormat="1" applyFont="1" applyFill="1" applyBorder="1" applyAlignment="1" applyProtection="1">
      <alignment horizontal="left" vertical="center" shrinkToFit="1"/>
      <protection locked="0"/>
    </xf>
    <xf numFmtId="0" fontId="25" fillId="0" borderId="4" xfId="1" applyFont="1" applyFill="1" applyBorder="1" applyAlignment="1">
      <alignment horizontal="right" vertical="center"/>
    </xf>
    <xf numFmtId="176" fontId="47" fillId="4" borderId="15" xfId="1" applyNumberFormat="1" applyFont="1" applyFill="1" applyBorder="1" applyAlignment="1" applyProtection="1">
      <alignment horizontal="center" vertical="center"/>
      <protection locked="0"/>
    </xf>
    <xf numFmtId="0" fontId="14" fillId="3" borderId="33" xfId="1" applyNumberFormat="1" applyFont="1" applyFill="1" applyBorder="1" applyAlignment="1">
      <alignment horizontal="center" vertical="center" wrapText="1"/>
    </xf>
    <xf numFmtId="0" fontId="14" fillId="3" borderId="34" xfId="1" applyNumberFormat="1" applyFont="1" applyFill="1" applyBorder="1" applyAlignment="1">
      <alignment horizontal="center" vertical="center" wrapText="1"/>
    </xf>
    <xf numFmtId="0" fontId="14" fillId="3" borderId="31" xfId="1" applyNumberFormat="1" applyFont="1" applyFill="1" applyBorder="1" applyAlignment="1">
      <alignment horizontal="center" vertical="center"/>
    </xf>
    <xf numFmtId="0" fontId="14" fillId="3" borderId="32" xfId="1" applyNumberFormat="1" applyFont="1" applyFill="1" applyBorder="1" applyAlignment="1">
      <alignment horizontal="center" vertical="center"/>
    </xf>
    <xf numFmtId="0" fontId="14" fillId="3" borderId="28" xfId="1" applyNumberFormat="1" applyFont="1" applyFill="1" applyBorder="1" applyAlignment="1">
      <alignment horizontal="center" vertical="center"/>
    </xf>
    <xf numFmtId="0" fontId="14" fillId="3" borderId="29" xfId="1" applyNumberFormat="1" applyFont="1" applyFill="1" applyBorder="1" applyAlignment="1">
      <alignment horizontal="center" vertical="center"/>
    </xf>
    <xf numFmtId="0" fontId="14" fillId="3" borderId="30" xfId="1" applyNumberFormat="1" applyFont="1" applyFill="1" applyBorder="1" applyAlignment="1">
      <alignment horizontal="center" vertical="center"/>
    </xf>
    <xf numFmtId="0" fontId="16" fillId="3" borderId="22" xfId="1" applyNumberFormat="1" applyFont="1" applyFill="1" applyBorder="1" applyAlignment="1">
      <alignment horizontal="center" vertical="center"/>
    </xf>
    <xf numFmtId="0" fontId="16" fillId="3" borderId="23" xfId="1" applyNumberFormat="1" applyFont="1" applyFill="1" applyBorder="1" applyAlignment="1">
      <alignment horizontal="center" vertical="center"/>
    </xf>
    <xf numFmtId="0" fontId="16" fillId="3" borderId="24" xfId="1" applyNumberFormat="1" applyFont="1" applyFill="1" applyBorder="1" applyAlignment="1">
      <alignment horizontal="center" vertical="center"/>
    </xf>
    <xf numFmtId="0" fontId="16" fillId="3" borderId="25" xfId="1" applyNumberFormat="1" applyFont="1" applyFill="1" applyBorder="1" applyAlignment="1">
      <alignment horizontal="center" vertical="center"/>
    </xf>
    <xf numFmtId="0" fontId="16" fillId="3" borderId="26" xfId="1" applyNumberFormat="1" applyFont="1" applyFill="1" applyBorder="1" applyAlignment="1">
      <alignment horizontal="center" vertical="center"/>
    </xf>
    <xf numFmtId="0" fontId="16" fillId="3" borderId="27" xfId="1" applyNumberFormat="1" applyFont="1" applyFill="1" applyBorder="1" applyAlignment="1">
      <alignment horizontal="center" vertical="center"/>
    </xf>
    <xf numFmtId="0" fontId="16" fillId="3" borderId="22" xfId="1" applyNumberFormat="1" applyFont="1" applyFill="1" applyBorder="1" applyAlignment="1">
      <alignment horizontal="center" vertical="center" wrapText="1"/>
    </xf>
    <xf numFmtId="0" fontId="16" fillId="3" borderId="23" xfId="1" applyNumberFormat="1" applyFont="1" applyFill="1" applyBorder="1" applyAlignment="1">
      <alignment horizontal="center" vertical="center" wrapText="1"/>
    </xf>
    <xf numFmtId="0" fontId="16" fillId="3" borderId="24" xfId="1" applyNumberFormat="1" applyFont="1" applyFill="1" applyBorder="1" applyAlignment="1">
      <alignment horizontal="center" vertical="center" wrapText="1"/>
    </xf>
    <xf numFmtId="0" fontId="16" fillId="3" borderId="25" xfId="1" applyNumberFormat="1" applyFont="1" applyFill="1" applyBorder="1" applyAlignment="1">
      <alignment horizontal="center" vertical="center" wrapText="1"/>
    </xf>
    <xf numFmtId="0" fontId="16" fillId="3" borderId="26" xfId="1" applyNumberFormat="1" applyFont="1" applyFill="1" applyBorder="1" applyAlignment="1">
      <alignment horizontal="center" vertical="center" wrapText="1"/>
    </xf>
    <xf numFmtId="0" fontId="16" fillId="3" borderId="27" xfId="1" applyNumberFormat="1" applyFont="1" applyFill="1" applyBorder="1" applyAlignment="1">
      <alignment horizontal="center" vertical="center" wrapText="1"/>
    </xf>
    <xf numFmtId="0" fontId="17" fillId="3" borderId="22" xfId="1" applyFont="1" applyFill="1" applyBorder="1" applyAlignment="1">
      <alignment horizontal="center" vertical="center"/>
    </xf>
    <xf numFmtId="0" fontId="17" fillId="3" borderId="36" xfId="1" applyFont="1" applyFill="1" applyBorder="1" applyAlignment="1">
      <alignment horizontal="center" vertical="center"/>
    </xf>
    <xf numFmtId="0" fontId="17" fillId="3" borderId="24" xfId="1" applyFont="1" applyFill="1" applyBorder="1" applyAlignment="1">
      <alignment horizontal="center" vertical="center"/>
    </xf>
    <xf numFmtId="0" fontId="17" fillId="3" borderId="4" xfId="1" applyFont="1" applyFill="1" applyBorder="1" applyAlignment="1">
      <alignment horizontal="center" vertical="center"/>
    </xf>
    <xf numFmtId="0" fontId="17" fillId="3" borderId="26" xfId="1" applyFont="1" applyFill="1" applyBorder="1" applyAlignment="1">
      <alignment horizontal="center" vertical="center"/>
    </xf>
    <xf numFmtId="0" fontId="17" fillId="3" borderId="37" xfId="1" applyFont="1" applyFill="1" applyBorder="1" applyAlignment="1">
      <alignment horizontal="center" vertical="center"/>
    </xf>
    <xf numFmtId="0" fontId="11" fillId="3" borderId="22" xfId="1" applyNumberFormat="1" applyFont="1" applyFill="1" applyBorder="1" applyAlignment="1">
      <alignment horizontal="center" vertical="center"/>
    </xf>
    <xf numFmtId="0" fontId="11" fillId="3" borderId="23" xfId="1" applyNumberFormat="1" applyFont="1" applyFill="1" applyBorder="1" applyAlignment="1">
      <alignment horizontal="center" vertical="center"/>
    </xf>
    <xf numFmtId="0" fontId="11" fillId="3" borderId="36" xfId="1" applyNumberFormat="1" applyFont="1" applyFill="1" applyBorder="1" applyAlignment="1">
      <alignment horizontal="center" vertical="center"/>
    </xf>
    <xf numFmtId="0" fontId="4" fillId="2" borderId="0" xfId="1" applyFont="1" applyFill="1" applyAlignment="1">
      <alignment horizontal="center" vertical="center" wrapText="1"/>
    </xf>
    <xf numFmtId="0" fontId="14" fillId="3" borderId="35" xfId="1" applyNumberFormat="1" applyFont="1" applyFill="1" applyBorder="1" applyAlignment="1">
      <alignment horizontal="center" vertical="center"/>
    </xf>
    <xf numFmtId="0" fontId="16" fillId="0" borderId="12" xfId="1" applyFont="1" applyBorder="1" applyAlignment="1">
      <alignment horizontal="center" vertical="center"/>
    </xf>
    <xf numFmtId="0" fontId="16" fillId="0" borderId="13" xfId="1" applyFont="1" applyBorder="1" applyAlignment="1">
      <alignment horizontal="center" vertical="center"/>
    </xf>
    <xf numFmtId="0" fontId="16" fillId="0" borderId="14" xfId="1" applyFont="1" applyBorder="1" applyAlignment="1">
      <alignment horizontal="center" vertical="center"/>
    </xf>
    <xf numFmtId="0" fontId="21" fillId="0" borderId="2" xfId="1" applyFont="1" applyBorder="1" applyAlignment="1">
      <alignment horizontal="center" vertical="center" wrapText="1"/>
    </xf>
    <xf numFmtId="0" fontId="21" fillId="0" borderId="10" xfId="1" applyFont="1" applyBorder="1" applyAlignment="1">
      <alignment horizontal="center" vertical="center" wrapText="1"/>
    </xf>
    <xf numFmtId="0" fontId="21" fillId="0" borderId="3" xfId="1" applyFont="1" applyBorder="1" applyAlignment="1">
      <alignment horizontal="center" vertical="center" wrapText="1"/>
    </xf>
    <xf numFmtId="0" fontId="21" fillId="0" borderId="7" xfId="1" applyFont="1" applyBorder="1" applyAlignment="1">
      <alignment horizontal="center" vertical="center" wrapText="1"/>
    </xf>
    <xf numFmtId="0" fontId="21" fillId="0" borderId="1" xfId="1" applyFont="1" applyBorder="1" applyAlignment="1">
      <alignment horizontal="center" vertical="center" wrapText="1"/>
    </xf>
    <xf numFmtId="0" fontId="21" fillId="0" borderId="8" xfId="1" applyFont="1" applyBorder="1" applyAlignment="1">
      <alignment horizontal="center" vertical="center" wrapText="1"/>
    </xf>
    <xf numFmtId="0" fontId="23" fillId="0" borderId="38" xfId="1" applyFont="1" applyBorder="1" applyAlignment="1">
      <alignment horizontal="center" vertical="center" wrapText="1"/>
    </xf>
    <xf numFmtId="0" fontId="23" fillId="0" borderId="39" xfId="1" applyFont="1" applyBorder="1" applyAlignment="1">
      <alignment horizontal="center" vertical="center"/>
    </xf>
    <xf numFmtId="0" fontId="23" fillId="0" borderId="9" xfId="1" applyFont="1" applyBorder="1" applyAlignment="1">
      <alignment horizontal="center" vertical="center" wrapText="1"/>
    </xf>
  </cellXfs>
  <cellStyles count="42">
    <cellStyle name="Comma0" xfId="4" xr:uid="{00000000-0005-0000-0000-000000000000}"/>
    <cellStyle name="Currency0" xfId="5" xr:uid="{00000000-0005-0000-0000-000001000000}"/>
    <cellStyle name="Date" xfId="6" xr:uid="{00000000-0005-0000-0000-000002000000}"/>
    <cellStyle name="Fixed" xfId="7" xr:uid="{00000000-0005-0000-0000-000003000000}"/>
    <cellStyle name="Followed Hyperlink" xfId="8" xr:uid="{00000000-0005-0000-0000-000004000000}"/>
    <cellStyle name="Heading 1" xfId="9" xr:uid="{00000000-0005-0000-0000-000005000000}"/>
    <cellStyle name="Heading 2" xfId="10" xr:uid="{00000000-0005-0000-0000-000006000000}"/>
    <cellStyle name="Hyperlink" xfId="11" xr:uid="{00000000-0005-0000-0000-000007000000}"/>
    <cellStyle name="Normal - Style1" xfId="12" xr:uid="{00000000-0005-0000-0000-000008000000}"/>
    <cellStyle name="Normal_12 2 2" xfId="39" xr:uid="{CD9B3480-483C-4C3C-8478-810229CC3365}"/>
    <cellStyle name="Total" xfId="13" xr:uid="{00000000-0005-0000-0000-000009000000}"/>
    <cellStyle name="一般_MONTHLY SCHEDULE" xfId="14" xr:uid="{00000000-0005-0000-0000-00000A000000}"/>
    <cellStyle name="똿뗦먛귟 [0.00]_PRODUCT DETAIL Q1" xfId="15" xr:uid="{00000000-0005-0000-0000-00000B000000}"/>
    <cellStyle name="똿뗦먛귟_PRODUCT DETAIL Q1" xfId="16" xr:uid="{00000000-0005-0000-0000-00000C000000}"/>
    <cellStyle name="標準" xfId="0" builtinId="0"/>
    <cellStyle name="標準 10 2" xfId="34" xr:uid="{87AEE976-73CD-4BC6-A3D7-FEE61E8473F1}"/>
    <cellStyle name="標準 10 2 2 3 2 2" xfId="41" xr:uid="{50438763-AC11-465F-A592-18B431E1BFFE}"/>
    <cellStyle name="標準 10 2 3" xfId="29" xr:uid="{C383A9F7-4705-4AF0-B714-FFED1A9D223B}"/>
    <cellStyle name="標準 10 2 3 2 2 2" xfId="28" xr:uid="{B2B4F151-E548-400A-A3BA-7D8FD3CD8BB1}"/>
    <cellStyle name="標準 18 2" xfId="33" xr:uid="{6AF4176F-F29D-4279-A69B-3EFBC6A73D74}"/>
    <cellStyle name="標準 2" xfId="1" xr:uid="{00000000-0005-0000-0000-00000E000000}"/>
    <cellStyle name="標準 2 2" xfId="27" xr:uid="{16039F4A-7685-4283-A42F-53F7EE18F322}"/>
    <cellStyle name="標準 27 2" xfId="35" xr:uid="{4136295F-D821-4D01-B55B-1F56E40C1B24}"/>
    <cellStyle name="標準 29 2" xfId="38" xr:uid="{F01DFAD8-BA21-4389-875F-F86481BD1459}"/>
    <cellStyle name="標準 3" xfId="3" xr:uid="{00000000-0005-0000-0000-00000F000000}"/>
    <cellStyle name="標準 3 13" xfId="32" xr:uid="{B0558004-D8FF-43CA-B062-979617C592C4}"/>
    <cellStyle name="標準 3 13 2" xfId="30" xr:uid="{9867CAB6-D3D2-4276-A518-D471BDA62BAA}"/>
    <cellStyle name="標準 3 2 9" xfId="31" xr:uid="{5A47B714-0343-4BF3-AFAD-A771513B922C}"/>
    <cellStyle name="標準 30 2" xfId="36" xr:uid="{9D6C9BB5-8BAF-4928-B53D-D63643A70DA7}"/>
    <cellStyle name="標準 31" xfId="37" xr:uid="{423654FE-398F-4DFB-ABB4-C1A3E43FFEE6}"/>
    <cellStyle name="標準 34 2" xfId="40" xr:uid="{4DBAA5F9-4550-4B00-BE70-62DF0B1C5973}"/>
    <cellStyle name="標準 4" xfId="26" xr:uid="{416E7902-B797-48F0-B93B-D244FB113E65}"/>
    <cellStyle name="標準_Sheet1" xfId="2" xr:uid="{00000000-0005-0000-0000-000010000000}"/>
    <cellStyle name="믅됞 [0.00]_PRODUCT DETAIL Q1" xfId="17" xr:uid="{00000000-0005-0000-0000-000011000000}"/>
    <cellStyle name="믅됞_PRODUCT DETAIL Q1" xfId="18" xr:uid="{00000000-0005-0000-0000-000012000000}"/>
    <cellStyle name="백분율_HOBONG" xfId="19" xr:uid="{00000000-0005-0000-0000-000013000000}"/>
    <cellStyle name="뷭?_BOOKSHIP" xfId="20" xr:uid="{00000000-0005-0000-0000-000014000000}"/>
    <cellStyle name="콤마 [0]_1202" xfId="21" xr:uid="{00000000-0005-0000-0000-000015000000}"/>
    <cellStyle name="콤마_1202" xfId="22" xr:uid="{00000000-0005-0000-0000-000016000000}"/>
    <cellStyle name="통화 [0]_1202" xfId="23" xr:uid="{00000000-0005-0000-0000-000017000000}"/>
    <cellStyle name="통화_1202" xfId="24" xr:uid="{00000000-0005-0000-0000-000018000000}"/>
    <cellStyle name="표준_(정보부문)월별인원계획" xfId="25" xr:uid="{00000000-0005-0000-0000-000019000000}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Medium2" defaultPivotStyle="PivotStyleLight16">
    <tableStyle name="TableStylePreset3_Accent1" pivot="0" count="7" xr9:uid="{FB88FC0E-E3BC-4BF3-B57A-2563B01BC748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B801F676-51D3-4E90-B0BC-6F4408ED2BC8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143000" cy="877011"/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877011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8761"/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8761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8761"/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8761"/>
        </a:xfrm>
        <a:prstGeom prst="rect">
          <a:avLst/>
        </a:prstGeom>
      </xdr:spPr>
    </xdr:pic>
    <xdr:clientData/>
  </xdr:oneCellAnchor>
  <xdr:twoCellAnchor>
    <xdr:from>
      <xdr:col>0</xdr:col>
      <xdr:colOff>71437</xdr:colOff>
      <xdr:row>1</xdr:row>
      <xdr:rowOff>233159</xdr:rowOff>
    </xdr:from>
    <xdr:to>
      <xdr:col>2</xdr:col>
      <xdr:colOff>1166812</xdr:colOff>
      <xdr:row>3</xdr:row>
      <xdr:rowOff>261937</xdr:rowOff>
    </xdr:to>
    <xdr:sp macro="" textlink="">
      <xdr:nvSpPr>
        <xdr:cNvPr id="5" name="角丸四角形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71437" y="1566659"/>
          <a:ext cx="7191375" cy="790778"/>
        </a:xfrm>
        <a:prstGeom prst="round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1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</a:t>
          </a:r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Keelung, Taiwan</a:t>
          </a:r>
          <a:endParaRPr kumimoji="1" lang="en-US" altLang="ja-JP" sz="2400" b="1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ctr"/>
          <a:endParaRPr kumimoji="1" lang="en-US" altLang="ja-JP" sz="1600" b="1" baseline="0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768970" cy="1357312"/>
    <xdr:pic>
      <xdr:nvPicPr>
        <xdr:cNvPr id="6" name="図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68970" cy="1357312"/>
        </a:xfrm>
        <a:prstGeom prst="rect">
          <a:avLst/>
        </a:prstGeom>
      </xdr:spPr>
    </xdr:pic>
    <xdr:clientData/>
  </xdr:oneCellAnchor>
  <xdr:twoCellAnchor editAs="absolute">
    <xdr:from>
      <xdr:col>15</xdr:col>
      <xdr:colOff>831995</xdr:colOff>
      <xdr:row>5</xdr:row>
      <xdr:rowOff>2166</xdr:rowOff>
    </xdr:from>
    <xdr:to>
      <xdr:col>17</xdr:col>
      <xdr:colOff>6360104</xdr:colOff>
      <xdr:row>23</xdr:row>
      <xdr:rowOff>118630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22572808" y="3788354"/>
          <a:ext cx="8076046" cy="9165214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台湾向けの貨物については、</a:t>
          </a:r>
          <a: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B/L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面上に内個数の記載が必要です。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パレット等中身が見える貨物は</a:t>
          </a:r>
          <a: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Shipping Instruction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上に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内個数の記載をお願い致します。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/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大阪海運営業所扱い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先船のスケジュール及び船名は、予告なく変更の可能性がございます。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7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twoCellAnchor editAs="absolute">
    <xdr:from>
      <xdr:col>17</xdr:col>
      <xdr:colOff>47047</xdr:colOff>
      <xdr:row>0</xdr:row>
      <xdr:rowOff>1222764</xdr:rowOff>
    </xdr:from>
    <xdr:to>
      <xdr:col>17</xdr:col>
      <xdr:colOff>1569460</xdr:colOff>
      <xdr:row>4</xdr:row>
      <xdr:rowOff>19482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335797" y="1222764"/>
          <a:ext cx="1522413" cy="2106656"/>
        </a:xfrm>
        <a:prstGeom prst="rect">
          <a:avLst/>
        </a:prstGeom>
      </xdr:spPr>
    </xdr:pic>
    <xdr:clientData/>
  </xdr:twoCellAnchor>
  <xdr:oneCellAnchor>
    <xdr:from>
      <xdr:col>12</xdr:col>
      <xdr:colOff>1025092</xdr:colOff>
      <xdr:row>5</xdr:row>
      <xdr:rowOff>300180</xdr:rowOff>
    </xdr:from>
    <xdr:ext cx="3241675" cy="2016125"/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17122342" y="4086368"/>
          <a:ext cx="3241675" cy="2016125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twoCellAnchor>
    <xdr:from>
      <xdr:col>12</xdr:col>
      <xdr:colOff>716541</xdr:colOff>
      <xdr:row>13</xdr:row>
      <xdr:rowOff>214311</xdr:rowOff>
    </xdr:from>
    <xdr:to>
      <xdr:col>15</xdr:col>
      <xdr:colOff>357187</xdr:colOff>
      <xdr:row>19</xdr:row>
      <xdr:rowOff>59475</xdr:rowOff>
    </xdr:to>
    <xdr:grpSp>
      <xdr:nvGrpSpPr>
        <xdr:cNvPr id="13" name="グループ化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pSpPr/>
      </xdr:nvGrpSpPr>
      <xdr:grpSpPr>
        <a:xfrm>
          <a:off x="16813791" y="7334249"/>
          <a:ext cx="5284209" cy="3274164"/>
          <a:chOff x="28047786" y="399112"/>
          <a:chExt cx="9301722" cy="6925488"/>
        </a:xfrm>
      </xdr:grpSpPr>
      <xdr:sp macro="" textlink="">
        <xdr:nvSpPr>
          <xdr:cNvPr id="14" name="円/楕円 13">
            <a:extLst>
              <a:ext uri="{FF2B5EF4-FFF2-40B4-BE49-F238E27FC236}">
                <a16:creationId xmlns:a16="http://schemas.microsoft.com/office/drawing/2014/main" id="{00000000-0008-0000-0000-00000E000000}"/>
              </a:ext>
            </a:extLst>
          </xdr:cNvPr>
          <xdr:cNvSpPr/>
        </xdr:nvSpPr>
        <xdr:spPr>
          <a:xfrm>
            <a:off x="28047786" y="399112"/>
            <a:ext cx="9301722" cy="6357946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5" name="テキスト ボックス 14">
            <a:extLst>
              <a:ext uri="{FF2B5EF4-FFF2-40B4-BE49-F238E27FC236}">
                <a16:creationId xmlns:a16="http://schemas.microsoft.com/office/drawing/2014/main" id="{00000000-0008-0000-0000-00000F000000}"/>
              </a:ext>
            </a:extLst>
          </xdr:cNvPr>
          <xdr:cNvSpPr txBox="1"/>
        </xdr:nvSpPr>
        <xdr:spPr>
          <a:xfrm>
            <a:off x="29378063" y="2335763"/>
            <a:ext cx="7106910" cy="498883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8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ご案件によってサービスやスケジュール、</a:t>
            </a:r>
            <a:br>
              <a:rPr kumimoji="1" lang="en-US" altLang="ja-JP" sz="18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</a:br>
            <a:r>
              <a:rPr kumimoji="1" lang="ja-JP" altLang="en-US" sz="18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また搬入先が変更になる可能性があるため</a:t>
            </a:r>
            <a:br>
              <a:rPr kumimoji="1" lang="en-US" altLang="ja-JP" sz="18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</a:br>
            <a:r>
              <a:rPr kumimoji="1" lang="ja-JP" altLang="en-US" sz="18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詳細は営業担当までご確認ください。</a:t>
            </a:r>
            <a:endParaRPr kumimoji="1" lang="ja-JP" altLang="en-US" sz="1800">
              <a:solidFill>
                <a:srgbClr val="FFFF00"/>
              </a:solidFill>
              <a:latin typeface="Meiryo UI" panose="020B0604030504040204" pitchFamily="50" charset="-128"/>
              <a:ea typeface="Meiryo UI" panose="020B0604030504040204" pitchFamily="50" charset="-128"/>
              <a:cs typeface="Malgun Gothic Semilight" panose="020B0502040204020203" pitchFamily="50" charset="-128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59999389629810485"/>
    <pageSetUpPr fitToPage="1"/>
  </sheetPr>
  <dimension ref="A1:IY35"/>
  <sheetViews>
    <sheetView tabSelected="1" view="pageBreakPreview" zoomScale="40" zoomScaleNormal="40" zoomScaleSheetLayoutView="40" zoomScalePageLayoutView="40" workbookViewId="0">
      <selection activeCell="J25" sqref="J25"/>
    </sheetView>
  </sheetViews>
  <sheetFormatPr defaultRowHeight="13.5"/>
  <cols>
    <col min="1" max="1" width="58" customWidth="1"/>
    <col min="2" max="2" width="21.875" customWidth="1"/>
    <col min="3" max="3" width="17.5" customWidth="1"/>
    <col min="4" max="4" width="8.875" customWidth="1"/>
    <col min="5" max="5" width="17.5" customWidth="1"/>
    <col min="6" max="6" width="8.875" customWidth="1"/>
    <col min="7" max="7" width="17.5" customWidth="1"/>
    <col min="8" max="8" width="8.875" customWidth="1"/>
    <col min="9" max="9" width="17.5" customWidth="1"/>
    <col min="10" max="10" width="8.875" customWidth="1"/>
    <col min="11" max="11" width="17.5" customWidth="1"/>
    <col min="12" max="12" width="8.875" customWidth="1"/>
    <col min="13" max="16" width="24.625" customWidth="1"/>
    <col min="17" max="17" width="8.75" customWidth="1"/>
    <col min="18" max="18" width="85.875" customWidth="1"/>
    <col min="19" max="19" width="12.375" customWidth="1"/>
    <col min="20" max="27" width="9.25" customWidth="1"/>
    <col min="28" max="28" width="8.125" customWidth="1"/>
    <col min="29" max="29" width="15.875" customWidth="1"/>
  </cols>
  <sheetData>
    <row r="1" spans="1:19" s="4" customFormat="1" ht="105" customHeight="1">
      <c r="A1" s="61" t="s">
        <v>0</v>
      </c>
      <c r="B1" s="1"/>
      <c r="C1" s="1"/>
      <c r="D1" s="1"/>
      <c r="E1" s="1"/>
      <c r="F1" s="1"/>
      <c r="G1" s="1"/>
      <c r="H1" s="1"/>
      <c r="I1" s="1"/>
      <c r="J1" s="1"/>
      <c r="K1" s="93" t="s">
        <v>1</v>
      </c>
      <c r="L1" s="93"/>
      <c r="M1" s="93"/>
      <c r="N1" s="93"/>
      <c r="O1" s="93"/>
      <c r="P1" s="93"/>
      <c r="Q1" s="2"/>
      <c r="R1" s="2"/>
      <c r="S1" s="3"/>
    </row>
    <row r="2" spans="1:19" s="5" customFormat="1" ht="30" customHeight="1"/>
    <row r="3" spans="1:19" s="5" customFormat="1" ht="51" customHeight="1">
      <c r="N3" s="40" t="s">
        <v>15</v>
      </c>
      <c r="O3" s="42">
        <v>46132</v>
      </c>
      <c r="P3" s="43" t="s">
        <v>17</v>
      </c>
    </row>
    <row r="4" spans="1:19" s="8" customFormat="1" ht="74.25" customHeight="1">
      <c r="A4" s="6" t="s">
        <v>2</v>
      </c>
      <c r="B4" s="7"/>
      <c r="C4" s="7"/>
      <c r="D4" s="7"/>
      <c r="E4" s="7"/>
      <c r="F4" s="7"/>
      <c r="M4" s="9"/>
      <c r="Q4" s="9"/>
    </row>
    <row r="5" spans="1:19" s="11" customFormat="1" ht="37.5" customHeight="1">
      <c r="A5" s="65" t="s">
        <v>3</v>
      </c>
      <c r="B5" s="67" t="s">
        <v>4</v>
      </c>
      <c r="C5" s="69" t="s">
        <v>5</v>
      </c>
      <c r="D5" s="70"/>
      <c r="E5" s="70"/>
      <c r="F5" s="71"/>
      <c r="G5" s="70" t="s">
        <v>18</v>
      </c>
      <c r="H5" s="71"/>
      <c r="I5" s="70" t="s">
        <v>19</v>
      </c>
      <c r="J5" s="71"/>
      <c r="K5" s="69" t="s">
        <v>6</v>
      </c>
      <c r="L5" s="94"/>
      <c r="M5" s="10"/>
      <c r="O5" s="41"/>
    </row>
    <row r="6" spans="1:19" s="11" customFormat="1" ht="37.5" customHeight="1">
      <c r="A6" s="66"/>
      <c r="B6" s="68"/>
      <c r="C6" s="72" t="s">
        <v>7</v>
      </c>
      <c r="D6" s="73"/>
      <c r="E6" s="78" t="s">
        <v>8</v>
      </c>
      <c r="F6" s="79"/>
      <c r="G6" s="78" t="s">
        <v>8</v>
      </c>
      <c r="H6" s="79"/>
      <c r="I6" s="78" t="s">
        <v>8</v>
      </c>
      <c r="J6" s="79"/>
      <c r="K6" s="84" t="s">
        <v>9</v>
      </c>
      <c r="L6" s="85"/>
      <c r="M6" s="12"/>
    </row>
    <row r="7" spans="1:19" s="11" customFormat="1" ht="7.5" customHeight="1">
      <c r="A7" s="66"/>
      <c r="B7" s="68"/>
      <c r="C7" s="74"/>
      <c r="D7" s="75"/>
      <c r="E7" s="80"/>
      <c r="F7" s="81"/>
      <c r="G7" s="80"/>
      <c r="H7" s="81"/>
      <c r="I7" s="80"/>
      <c r="J7" s="81"/>
      <c r="K7" s="86"/>
      <c r="L7" s="87"/>
      <c r="M7" s="12"/>
    </row>
    <row r="8" spans="1:19" s="11" customFormat="1" ht="37.5" hidden="1" customHeight="1">
      <c r="A8" s="66"/>
      <c r="B8" s="68"/>
      <c r="C8" s="76"/>
      <c r="D8" s="77"/>
      <c r="E8" s="82"/>
      <c r="F8" s="83"/>
      <c r="G8" s="82"/>
      <c r="H8" s="83"/>
      <c r="I8" s="82"/>
      <c r="J8" s="83"/>
      <c r="K8" s="88"/>
      <c r="L8" s="89"/>
      <c r="M8" s="12"/>
    </row>
    <row r="9" spans="1:19" s="11" customFormat="1" ht="37.5" customHeight="1">
      <c r="A9" s="66"/>
      <c r="B9" s="68"/>
      <c r="C9" s="54"/>
      <c r="D9" s="54"/>
      <c r="E9" s="54"/>
      <c r="F9" s="54"/>
      <c r="G9" s="54"/>
      <c r="H9" s="54"/>
      <c r="I9" s="90" t="s">
        <v>10</v>
      </c>
      <c r="J9" s="91"/>
      <c r="K9" s="90" t="s">
        <v>29</v>
      </c>
      <c r="L9" s="92"/>
      <c r="M9" s="13"/>
    </row>
    <row r="10" spans="1:19" s="11" customFormat="1" ht="45" customHeight="1">
      <c r="A10" s="55" t="s">
        <v>35</v>
      </c>
      <c r="B10" s="44" t="s">
        <v>34</v>
      </c>
      <c r="C10" s="45">
        <f>E10</f>
        <v>46134</v>
      </c>
      <c r="D10" s="45" t="str">
        <f>TEXT(C10,"aaa")</f>
        <v>水</v>
      </c>
      <c r="E10" s="45">
        <f t="shared" ref="E10" si="0">I10-2</f>
        <v>46134</v>
      </c>
      <c r="F10" s="45" t="str">
        <f>TEXT(E10,"aaa")</f>
        <v>水</v>
      </c>
      <c r="G10" s="45">
        <f>I10</f>
        <v>46136</v>
      </c>
      <c r="H10" s="45" t="str">
        <f>TEXT(G10,"aaa")</f>
        <v>金</v>
      </c>
      <c r="I10" s="47">
        <v>46136</v>
      </c>
      <c r="J10" s="46" t="str">
        <f>TEXT(I10,"aaa")</f>
        <v>金</v>
      </c>
      <c r="K10" s="45">
        <f t="shared" ref="K10:K20" si="1">I10+4</f>
        <v>46140</v>
      </c>
      <c r="L10" s="48" t="str">
        <f>TEXT(K10,"aaa")</f>
        <v>火</v>
      </c>
      <c r="M10" s="14"/>
    </row>
    <row r="11" spans="1:19" s="11" customFormat="1" ht="45" customHeight="1">
      <c r="A11" s="55" t="s">
        <v>31</v>
      </c>
      <c r="B11" s="44" t="s">
        <v>32</v>
      </c>
      <c r="C11" s="45">
        <f>E11</f>
        <v>46135</v>
      </c>
      <c r="D11" s="45" t="str">
        <f>TEXT(C11,"aaa")</f>
        <v>木</v>
      </c>
      <c r="E11" s="45">
        <f t="shared" ref="E11:E12" si="2">I11-3</f>
        <v>46135</v>
      </c>
      <c r="F11" s="45" t="str">
        <f>TEXT(E11,"aaa")</f>
        <v>木</v>
      </c>
      <c r="G11" s="45">
        <f>I11</f>
        <v>46138</v>
      </c>
      <c r="H11" s="45" t="str">
        <f>TEXT(G11,"aaa")</f>
        <v>日</v>
      </c>
      <c r="I11" s="47">
        <v>46138</v>
      </c>
      <c r="J11" s="46" t="str">
        <f>TEXT(I11,"aaa")</f>
        <v>日</v>
      </c>
      <c r="K11" s="45">
        <f t="shared" ref="K11:K21" si="3">I11+3</f>
        <v>46141</v>
      </c>
      <c r="L11" s="48" t="str">
        <f>TEXT(K11,"aaa")</f>
        <v>水</v>
      </c>
      <c r="M11" s="14"/>
    </row>
    <row r="12" spans="1:19" s="11" customFormat="1" ht="45" customHeight="1">
      <c r="A12" s="55" t="s">
        <v>41</v>
      </c>
      <c r="B12" s="44" t="s">
        <v>40</v>
      </c>
      <c r="C12" s="64">
        <f t="shared" ref="C12:C16" si="4">E12</f>
        <v>46140</v>
      </c>
      <c r="D12" s="64" t="str">
        <f t="shared" ref="D12:D16" si="5">TEXT(C12,"aaa")</f>
        <v>火</v>
      </c>
      <c r="E12" s="64">
        <f t="shared" si="2"/>
        <v>46140</v>
      </c>
      <c r="F12" s="64" t="str">
        <f t="shared" ref="F12:F16" si="6">TEXT(E12,"aaa")</f>
        <v>火</v>
      </c>
      <c r="G12" s="45">
        <f t="shared" ref="G12:G16" si="7">I12</f>
        <v>46143</v>
      </c>
      <c r="H12" s="45" t="str">
        <f t="shared" ref="H12:H16" si="8">TEXT(G12,"aaa")</f>
        <v>金</v>
      </c>
      <c r="I12" s="47">
        <v>46143</v>
      </c>
      <c r="J12" s="46" t="str">
        <f t="shared" ref="J12:J16" si="9">TEXT(I12,"aaa")</f>
        <v>金</v>
      </c>
      <c r="K12" s="45">
        <f t="shared" si="1"/>
        <v>46147</v>
      </c>
      <c r="L12" s="48" t="str">
        <f t="shared" ref="L12:L16" si="10">TEXT(K12,"aaa")</f>
        <v>火</v>
      </c>
      <c r="M12" s="14"/>
    </row>
    <row r="13" spans="1:19" s="11" customFormat="1" ht="45" customHeight="1">
      <c r="A13" s="55" t="s">
        <v>39</v>
      </c>
      <c r="B13" s="44" t="s">
        <v>36</v>
      </c>
      <c r="C13" s="45">
        <f t="shared" si="4"/>
        <v>46142</v>
      </c>
      <c r="D13" s="45" t="str">
        <f t="shared" si="5"/>
        <v>木</v>
      </c>
      <c r="E13" s="45">
        <f>I13-3</f>
        <v>46142</v>
      </c>
      <c r="F13" s="45" t="str">
        <f t="shared" si="6"/>
        <v>木</v>
      </c>
      <c r="G13" s="45">
        <f t="shared" si="7"/>
        <v>46145</v>
      </c>
      <c r="H13" s="45" t="str">
        <f t="shared" si="8"/>
        <v>日</v>
      </c>
      <c r="I13" s="47">
        <v>46145</v>
      </c>
      <c r="J13" s="46" t="str">
        <f t="shared" si="9"/>
        <v>日</v>
      </c>
      <c r="K13" s="45">
        <f t="shared" si="3"/>
        <v>46148</v>
      </c>
      <c r="L13" s="48" t="str">
        <f t="shared" si="10"/>
        <v>水</v>
      </c>
      <c r="M13" s="14"/>
    </row>
    <row r="14" spans="1:19" s="11" customFormat="1" ht="45" customHeight="1">
      <c r="A14" s="55" t="s">
        <v>42</v>
      </c>
      <c r="B14" s="44"/>
      <c r="C14" s="64">
        <f t="shared" si="4"/>
        <v>46143</v>
      </c>
      <c r="D14" s="64" t="str">
        <f t="shared" si="5"/>
        <v>金</v>
      </c>
      <c r="E14" s="64">
        <f>I14-7</f>
        <v>46143</v>
      </c>
      <c r="F14" s="64" t="str">
        <f t="shared" si="6"/>
        <v>金</v>
      </c>
      <c r="G14" s="45">
        <f t="shared" si="7"/>
        <v>46150</v>
      </c>
      <c r="H14" s="45" t="str">
        <f t="shared" si="8"/>
        <v>金</v>
      </c>
      <c r="I14" s="47">
        <v>46150</v>
      </c>
      <c r="J14" s="46" t="str">
        <f t="shared" si="9"/>
        <v>金</v>
      </c>
      <c r="K14" s="45">
        <f t="shared" si="1"/>
        <v>46154</v>
      </c>
      <c r="L14" s="48" t="str">
        <f t="shared" si="10"/>
        <v>火</v>
      </c>
      <c r="M14" s="14"/>
    </row>
    <row r="15" spans="1:19" s="11" customFormat="1" ht="45" customHeight="1">
      <c r="A15" s="55" t="s">
        <v>48</v>
      </c>
      <c r="B15" s="44" t="s">
        <v>47</v>
      </c>
      <c r="C15" s="45">
        <f t="shared" si="4"/>
        <v>46149</v>
      </c>
      <c r="D15" s="45" t="str">
        <f t="shared" si="5"/>
        <v>木</v>
      </c>
      <c r="E15" s="45">
        <f>I15-6</f>
        <v>46149</v>
      </c>
      <c r="F15" s="45" t="str">
        <f t="shared" si="6"/>
        <v>木</v>
      </c>
      <c r="G15" s="45">
        <f>I15-1</f>
        <v>46154</v>
      </c>
      <c r="H15" s="45" t="str">
        <f t="shared" si="8"/>
        <v>火</v>
      </c>
      <c r="I15" s="47">
        <v>46155</v>
      </c>
      <c r="J15" s="46" t="str">
        <f t="shared" si="9"/>
        <v>水</v>
      </c>
      <c r="K15" s="45">
        <f>I15+3</f>
        <v>46158</v>
      </c>
      <c r="L15" s="48" t="str">
        <f t="shared" si="10"/>
        <v>土</v>
      </c>
      <c r="M15" s="14"/>
    </row>
    <row r="16" spans="1:19" s="11" customFormat="1" ht="45" customHeight="1">
      <c r="A16" s="55" t="s">
        <v>44</v>
      </c>
      <c r="B16" s="44" t="s">
        <v>43</v>
      </c>
      <c r="C16" s="45">
        <f t="shared" si="4"/>
        <v>46155</v>
      </c>
      <c r="D16" s="45" t="str">
        <f t="shared" si="5"/>
        <v>水</v>
      </c>
      <c r="E16" s="45">
        <f>I16-2</f>
        <v>46155</v>
      </c>
      <c r="F16" s="45" t="str">
        <f t="shared" si="6"/>
        <v>水</v>
      </c>
      <c r="G16" s="45">
        <f t="shared" si="7"/>
        <v>46157</v>
      </c>
      <c r="H16" s="45" t="str">
        <f t="shared" si="8"/>
        <v>金</v>
      </c>
      <c r="I16" s="47">
        <v>46157</v>
      </c>
      <c r="J16" s="46" t="str">
        <f t="shared" si="9"/>
        <v>金</v>
      </c>
      <c r="K16" s="45">
        <f t="shared" si="1"/>
        <v>46161</v>
      </c>
      <c r="L16" s="48" t="str">
        <f t="shared" si="10"/>
        <v>火</v>
      </c>
      <c r="M16" s="14"/>
    </row>
    <row r="17" spans="1:259" s="11" customFormat="1" ht="45" customHeight="1">
      <c r="A17" s="55" t="s">
        <v>30</v>
      </c>
      <c r="B17" s="44" t="s">
        <v>37</v>
      </c>
      <c r="C17" s="45">
        <f t="shared" ref="C17:C21" si="11">E17</f>
        <v>46156</v>
      </c>
      <c r="D17" s="45" t="str">
        <f t="shared" ref="D17:D21" si="12">TEXT(C17,"aaa")</f>
        <v>木</v>
      </c>
      <c r="E17" s="45">
        <f t="shared" ref="E17" si="13">I17-3</f>
        <v>46156</v>
      </c>
      <c r="F17" s="45" t="str">
        <f t="shared" ref="F17:F21" si="14">TEXT(E17,"aaa")</f>
        <v>木</v>
      </c>
      <c r="G17" s="45">
        <f t="shared" ref="G17:G21" si="15">I17</f>
        <v>46159</v>
      </c>
      <c r="H17" s="45" t="str">
        <f t="shared" ref="H17:H21" si="16">TEXT(G17,"aaa")</f>
        <v>日</v>
      </c>
      <c r="I17" s="47">
        <v>46159</v>
      </c>
      <c r="J17" s="46" t="str">
        <f t="shared" ref="J17:J21" si="17">TEXT(I17,"aaa")</f>
        <v>日</v>
      </c>
      <c r="K17" s="45">
        <f t="shared" si="3"/>
        <v>46162</v>
      </c>
      <c r="L17" s="48" t="str">
        <f t="shared" ref="L17:L21" si="18">TEXT(K17,"aaa")</f>
        <v>水</v>
      </c>
      <c r="M17" s="14"/>
    </row>
    <row r="18" spans="1:259" s="11" customFormat="1" ht="45" customHeight="1">
      <c r="A18" s="55" t="s">
        <v>45</v>
      </c>
      <c r="B18" s="44" t="s">
        <v>43</v>
      </c>
      <c r="C18" s="45">
        <f t="shared" si="11"/>
        <v>46162</v>
      </c>
      <c r="D18" s="45" t="str">
        <f t="shared" si="12"/>
        <v>水</v>
      </c>
      <c r="E18" s="45">
        <f t="shared" ref="E18" si="19">I18-2</f>
        <v>46162</v>
      </c>
      <c r="F18" s="45" t="str">
        <f t="shared" si="14"/>
        <v>水</v>
      </c>
      <c r="G18" s="45">
        <f t="shared" si="15"/>
        <v>46164</v>
      </c>
      <c r="H18" s="45" t="str">
        <f t="shared" si="16"/>
        <v>金</v>
      </c>
      <c r="I18" s="47">
        <v>46164</v>
      </c>
      <c r="J18" s="46" t="str">
        <f t="shared" si="17"/>
        <v>金</v>
      </c>
      <c r="K18" s="45">
        <f t="shared" si="1"/>
        <v>46168</v>
      </c>
      <c r="L18" s="48" t="str">
        <f t="shared" si="18"/>
        <v>火</v>
      </c>
      <c r="M18" s="14"/>
    </row>
    <row r="19" spans="1:259" s="11" customFormat="1" ht="45" customHeight="1">
      <c r="A19" s="55" t="s">
        <v>50</v>
      </c>
      <c r="B19" s="44" t="s">
        <v>49</v>
      </c>
      <c r="C19" s="45">
        <f t="shared" si="11"/>
        <v>46163</v>
      </c>
      <c r="D19" s="45" t="str">
        <f t="shared" si="12"/>
        <v>木</v>
      </c>
      <c r="E19" s="45">
        <f t="shared" ref="E19:E21" si="20">I19-3</f>
        <v>46163</v>
      </c>
      <c r="F19" s="45" t="str">
        <f t="shared" si="14"/>
        <v>木</v>
      </c>
      <c r="G19" s="45">
        <f t="shared" si="15"/>
        <v>46166</v>
      </c>
      <c r="H19" s="45" t="str">
        <f t="shared" si="16"/>
        <v>日</v>
      </c>
      <c r="I19" s="47">
        <v>46166</v>
      </c>
      <c r="J19" s="46" t="str">
        <f t="shared" si="17"/>
        <v>日</v>
      </c>
      <c r="K19" s="45">
        <f t="shared" si="3"/>
        <v>46169</v>
      </c>
      <c r="L19" s="48" t="str">
        <f t="shared" si="18"/>
        <v>水</v>
      </c>
      <c r="M19" s="14"/>
    </row>
    <row r="20" spans="1:259" s="11" customFormat="1" ht="45" customHeight="1">
      <c r="A20" s="55" t="s">
        <v>44</v>
      </c>
      <c r="B20" s="44" t="s">
        <v>46</v>
      </c>
      <c r="C20" s="45">
        <f t="shared" si="11"/>
        <v>46169</v>
      </c>
      <c r="D20" s="45" t="str">
        <f t="shared" si="12"/>
        <v>水</v>
      </c>
      <c r="E20" s="45">
        <f>I20-2</f>
        <v>46169</v>
      </c>
      <c r="F20" s="45" t="str">
        <f t="shared" si="14"/>
        <v>水</v>
      </c>
      <c r="G20" s="45">
        <f t="shared" si="15"/>
        <v>46171</v>
      </c>
      <c r="H20" s="45" t="str">
        <f t="shared" si="16"/>
        <v>金</v>
      </c>
      <c r="I20" s="47">
        <v>46171</v>
      </c>
      <c r="J20" s="46" t="str">
        <f t="shared" si="17"/>
        <v>金</v>
      </c>
      <c r="K20" s="45">
        <f t="shared" si="1"/>
        <v>46175</v>
      </c>
      <c r="L20" s="48" t="str">
        <f t="shared" si="18"/>
        <v>火</v>
      </c>
      <c r="M20" s="14"/>
    </row>
    <row r="21" spans="1:259" s="11" customFormat="1" ht="45" customHeight="1">
      <c r="A21" s="62" t="s">
        <v>33</v>
      </c>
      <c r="B21" s="49" t="s">
        <v>38</v>
      </c>
      <c r="C21" s="50">
        <f t="shared" si="11"/>
        <v>46170</v>
      </c>
      <c r="D21" s="50" t="str">
        <f t="shared" si="12"/>
        <v>木</v>
      </c>
      <c r="E21" s="50">
        <f t="shared" si="20"/>
        <v>46170</v>
      </c>
      <c r="F21" s="50" t="str">
        <f t="shared" si="14"/>
        <v>木</v>
      </c>
      <c r="G21" s="50">
        <f t="shared" si="15"/>
        <v>46173</v>
      </c>
      <c r="H21" s="50" t="str">
        <f t="shared" si="16"/>
        <v>日</v>
      </c>
      <c r="I21" s="52">
        <v>46173</v>
      </c>
      <c r="J21" s="51" t="str">
        <f t="shared" si="17"/>
        <v>日</v>
      </c>
      <c r="K21" s="50">
        <f t="shared" si="3"/>
        <v>46176</v>
      </c>
      <c r="L21" s="53" t="str">
        <f t="shared" si="18"/>
        <v>水</v>
      </c>
      <c r="M21" s="14"/>
    </row>
    <row r="22" spans="1:259" s="11" customFormat="1" ht="45" customHeight="1">
      <c r="M22" s="14"/>
    </row>
    <row r="23" spans="1:259" s="11" customFormat="1" ht="45" customHeight="1">
      <c r="M23" s="14"/>
    </row>
    <row r="24" spans="1:259" s="11" customFormat="1" ht="45" customHeight="1">
      <c r="M24" s="14"/>
    </row>
    <row r="25" spans="1:259" s="11" customFormat="1" ht="45" customHeight="1">
      <c r="M25" s="15"/>
    </row>
    <row r="26" spans="1:259" s="11" customFormat="1" ht="37.5" customHeight="1">
      <c r="M26" s="29"/>
    </row>
    <row r="27" spans="1:259" s="11" customFormat="1" ht="45" customHeight="1">
      <c r="M27" s="25"/>
    </row>
    <row r="28" spans="1:259" s="35" customFormat="1" ht="45" customHeight="1">
      <c r="M28" s="29"/>
      <c r="N28" s="36"/>
      <c r="O28" s="37"/>
      <c r="P28" s="36"/>
      <c r="Q28" s="36"/>
      <c r="R28" s="38"/>
      <c r="S28" s="38"/>
      <c r="V28" s="39"/>
      <c r="W28" s="39"/>
      <c r="X28" s="39"/>
      <c r="Y28" s="39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</row>
    <row r="29" spans="1:259" s="11" customFormat="1" ht="56.25" customHeight="1" thickBot="1">
      <c r="A29" s="56" t="s">
        <v>11</v>
      </c>
      <c r="B29" s="95" t="s">
        <v>12</v>
      </c>
      <c r="C29" s="96"/>
      <c r="D29" s="96"/>
      <c r="E29" s="96"/>
      <c r="F29" s="96"/>
      <c r="G29" s="97"/>
      <c r="H29" s="95" t="s">
        <v>20</v>
      </c>
      <c r="I29" s="96" t="s">
        <v>16</v>
      </c>
      <c r="J29" s="96"/>
      <c r="K29" s="96"/>
      <c r="L29" s="96"/>
      <c r="M29" s="96"/>
      <c r="N29" s="96"/>
      <c r="O29" s="96"/>
      <c r="P29" s="97"/>
      <c r="S29" s="57"/>
    </row>
    <row r="30" spans="1:259" s="11" customFormat="1" ht="56.25" customHeight="1" thickTop="1">
      <c r="A30" s="104" t="s">
        <v>13</v>
      </c>
      <c r="B30" s="98" t="s">
        <v>28</v>
      </c>
      <c r="C30" s="99"/>
      <c r="D30" s="99"/>
      <c r="E30" s="99"/>
      <c r="F30" s="99"/>
      <c r="G30" s="100"/>
      <c r="H30" s="16" t="s">
        <v>25</v>
      </c>
      <c r="I30" s="17"/>
      <c r="J30" s="18"/>
      <c r="K30" s="19"/>
      <c r="L30" s="20"/>
      <c r="M30" s="18"/>
      <c r="N30" s="17"/>
      <c r="O30" s="18"/>
      <c r="P30" s="21" t="s">
        <v>27</v>
      </c>
      <c r="S30" s="57"/>
    </row>
    <row r="31" spans="1:259" s="11" customFormat="1" ht="56.25" customHeight="1">
      <c r="A31" s="105"/>
      <c r="B31" s="101"/>
      <c r="C31" s="102"/>
      <c r="D31" s="102"/>
      <c r="E31" s="102"/>
      <c r="F31" s="102"/>
      <c r="G31" s="103"/>
      <c r="H31" s="22" t="s">
        <v>26</v>
      </c>
      <c r="I31" s="17"/>
      <c r="J31" s="17"/>
      <c r="K31" s="23"/>
      <c r="L31" s="24"/>
      <c r="M31" s="17"/>
      <c r="N31" s="17"/>
      <c r="O31" s="31"/>
      <c r="P31" s="34"/>
      <c r="S31" s="57"/>
    </row>
    <row r="32" spans="1:259" s="11" customFormat="1" ht="56.25" customHeight="1">
      <c r="A32" s="106" t="s">
        <v>14</v>
      </c>
      <c r="B32" s="98" t="s">
        <v>21</v>
      </c>
      <c r="C32" s="99"/>
      <c r="D32" s="99"/>
      <c r="E32" s="99"/>
      <c r="F32" s="99"/>
      <c r="G32" s="100"/>
      <c r="H32" s="58" t="s">
        <v>22</v>
      </c>
      <c r="I32" s="59"/>
      <c r="J32" s="26"/>
      <c r="K32" s="27"/>
      <c r="L32" s="28"/>
      <c r="M32" s="26"/>
      <c r="N32" s="26"/>
      <c r="O32" s="17"/>
      <c r="P32" s="63" t="s">
        <v>24</v>
      </c>
      <c r="S32" s="57"/>
    </row>
    <row r="33" spans="1:19" s="11" customFormat="1" ht="60.75" customHeight="1">
      <c r="A33" s="105"/>
      <c r="B33" s="101"/>
      <c r="C33" s="102"/>
      <c r="D33" s="102"/>
      <c r="E33" s="102"/>
      <c r="F33" s="102"/>
      <c r="G33" s="103"/>
      <c r="H33" s="60" t="s">
        <v>23</v>
      </c>
      <c r="I33" s="30"/>
      <c r="J33" s="31"/>
      <c r="K33" s="32"/>
      <c r="L33" s="33"/>
      <c r="M33" s="33"/>
      <c r="N33" s="31"/>
      <c r="O33" s="31"/>
      <c r="P33" s="34"/>
      <c r="S33" s="57"/>
    </row>
    <row r="34" spans="1:19" ht="45" customHeight="1"/>
    <row r="35" spans="1:19" ht="45" customHeight="1"/>
  </sheetData>
  <mergeCells count="20">
    <mergeCell ref="B29:G29"/>
    <mergeCell ref="H29:P29"/>
    <mergeCell ref="B30:G31"/>
    <mergeCell ref="A30:A31"/>
    <mergeCell ref="A32:A33"/>
    <mergeCell ref="B32:G33"/>
    <mergeCell ref="K6:L8"/>
    <mergeCell ref="I9:J9"/>
    <mergeCell ref="K9:L9"/>
    <mergeCell ref="K1:P1"/>
    <mergeCell ref="K5:L5"/>
    <mergeCell ref="I5:J5"/>
    <mergeCell ref="I6:J8"/>
    <mergeCell ref="A5:A9"/>
    <mergeCell ref="B5:B9"/>
    <mergeCell ref="C5:F5"/>
    <mergeCell ref="G5:H5"/>
    <mergeCell ref="C6:D8"/>
    <mergeCell ref="E6:F8"/>
    <mergeCell ref="G6:H8"/>
  </mergeCells>
  <phoneticPr fontId="41"/>
  <pageMargins left="0.9055118110236221" right="0.51181102362204722" top="0.55118110236220474" bottom="0.55118110236220474" header="0.31496062992125984" footer="0.31496062992125984"/>
  <pageSetup paperSize="9" scale="3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基隆</vt:lpstr>
      <vt:lpstr>基隆!Print_Area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2026-04-15T09:04:15Z</cp:lastPrinted>
  <dcterms:created xsi:type="dcterms:W3CDTF">2016-08-19T05:41:36Z</dcterms:created>
  <dcterms:modified xsi:type="dcterms:W3CDTF">2026-04-20T01:27:27Z</dcterms:modified>
</cp:coreProperties>
</file>