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702F0FEB-BF7B-4C99-98A8-33E946BE92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ポートケラ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ポートケラン!$A$1:$S$35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G19" i="1"/>
  <c r="H19" i="1" s="1"/>
  <c r="K20" i="1"/>
  <c r="L20" i="1" s="1"/>
  <c r="K19" i="1"/>
  <c r="L19" i="1" s="1"/>
  <c r="K18" i="1"/>
  <c r="L18" i="1" s="1"/>
  <c r="K17" i="1"/>
  <c r="L17" i="1" s="1"/>
  <c r="G20" i="1"/>
  <c r="H20" i="1" s="1"/>
  <c r="G18" i="1"/>
  <c r="H18" i="1" s="1"/>
  <c r="G16" i="1"/>
  <c r="H16" i="1" s="1"/>
  <c r="E18" i="1"/>
  <c r="C18" i="1" s="1"/>
  <c r="D18" i="1" s="1"/>
  <c r="E20" i="1"/>
  <c r="C20" i="1" s="1"/>
  <c r="D20" i="1" s="1"/>
  <c r="E19" i="1"/>
  <c r="E17" i="1"/>
  <c r="C17" i="1" s="1"/>
  <c r="D17" i="1" s="1"/>
  <c r="K16" i="1"/>
  <c r="E16" i="1"/>
  <c r="C16" i="1" s="1"/>
  <c r="D16" i="1" s="1"/>
  <c r="J16" i="1"/>
  <c r="L16" i="1"/>
  <c r="H17" i="1"/>
  <c r="J17" i="1"/>
  <c r="J18" i="1"/>
  <c r="C19" i="1"/>
  <c r="D19" i="1" s="1"/>
  <c r="J19" i="1"/>
  <c r="J20" i="1"/>
  <c r="E21" i="1"/>
  <c r="F21" i="1" s="1"/>
  <c r="G21" i="1"/>
  <c r="H21" i="1" s="1"/>
  <c r="J21" i="1"/>
  <c r="K21" i="1"/>
  <c r="L21" i="1" s="1"/>
  <c r="E22" i="1"/>
  <c r="C22" i="1" s="1"/>
  <c r="D22" i="1" s="1"/>
  <c r="G22" i="1"/>
  <c r="H22" i="1" s="1"/>
  <c r="J22" i="1"/>
  <c r="K22" i="1"/>
  <c r="L22" i="1" s="1"/>
  <c r="E23" i="1"/>
  <c r="C23" i="1" s="1"/>
  <c r="D23" i="1" s="1"/>
  <c r="G23" i="1"/>
  <c r="H23" i="1" s="1"/>
  <c r="J23" i="1"/>
  <c r="K23" i="1"/>
  <c r="L23" i="1" s="1"/>
  <c r="K10" i="1"/>
  <c r="L10" i="1" s="1"/>
  <c r="E10" i="1"/>
  <c r="K15" i="1"/>
  <c r="L15" i="1" s="1"/>
  <c r="J15" i="1"/>
  <c r="G15" i="1"/>
  <c r="H15" i="1" s="1"/>
  <c r="E15" i="1"/>
  <c r="F15" i="1" s="1"/>
  <c r="K14" i="1"/>
  <c r="L14" i="1" s="1"/>
  <c r="J14" i="1"/>
  <c r="G14" i="1"/>
  <c r="H14" i="1" s="1"/>
  <c r="E14" i="1"/>
  <c r="F14" i="1" s="1"/>
  <c r="K13" i="1"/>
  <c r="L13" i="1" s="1"/>
  <c r="J13" i="1"/>
  <c r="G13" i="1"/>
  <c r="H13" i="1" s="1"/>
  <c r="E13" i="1"/>
  <c r="F13" i="1" s="1"/>
  <c r="K12" i="1"/>
  <c r="L12" i="1" s="1"/>
  <c r="J12" i="1"/>
  <c r="G12" i="1"/>
  <c r="H12" i="1" s="1"/>
  <c r="E12" i="1"/>
  <c r="F12" i="1" s="1"/>
  <c r="K11" i="1"/>
  <c r="L11" i="1" s="1"/>
  <c r="J11" i="1"/>
  <c r="G11" i="1"/>
  <c r="H11" i="1" s="1"/>
  <c r="E11" i="1"/>
  <c r="F11" i="1" s="1"/>
  <c r="J10" i="1"/>
  <c r="G10" i="1"/>
  <c r="H10" i="1" s="1"/>
  <c r="F10" i="1"/>
  <c r="K9" i="1"/>
  <c r="L9" i="1" s="1"/>
  <c r="J9" i="1"/>
  <c r="G9" i="1"/>
  <c r="H9" i="1" s="1"/>
  <c r="E9" i="1"/>
  <c r="F9" i="1" s="1"/>
  <c r="F22" i="1" l="1"/>
  <c r="F17" i="1"/>
  <c r="C21" i="1"/>
  <c r="D21" i="1" s="1"/>
  <c r="F20" i="1"/>
  <c r="F18" i="1"/>
  <c r="F23" i="1"/>
  <c r="F19" i="1"/>
  <c r="F16" i="1"/>
  <c r="C11" i="1"/>
  <c r="D11" i="1" s="1"/>
  <c r="C9" i="1"/>
  <c r="D9" i="1" s="1"/>
  <c r="C13" i="1"/>
  <c r="D13" i="1" s="1"/>
  <c r="C12" i="1"/>
  <c r="D12" i="1" s="1"/>
  <c r="C15" i="1"/>
  <c r="D15" i="1" s="1"/>
  <c r="C14" i="1"/>
  <c r="D14" i="1" s="1"/>
  <c r="C10" i="1"/>
  <c r="D10" i="1" s="1"/>
</calcChain>
</file>

<file path=xl/sharedStrings.xml><?xml version="1.0" encoding="utf-8"?>
<sst xmlns="http://schemas.openxmlformats.org/spreadsheetml/2006/main" count="65" uniqueCount="63">
  <si>
    <t xml:space="preserve">UPDATED :  </t>
    <phoneticPr fontId="14"/>
  </si>
  <si>
    <t>From Tokyo / Yokohama</t>
    <phoneticPr fontId="4"/>
  </si>
  <si>
    <t>VOY</t>
  </si>
  <si>
    <t>CFS CUT</t>
    <phoneticPr fontId="4"/>
  </si>
  <si>
    <t>ETA</t>
    <phoneticPr fontId="4"/>
  </si>
  <si>
    <t>ETD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</si>
  <si>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</si>
  <si>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</si>
  <si>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</si>
  <si>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</si>
  <si>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</si>
  <si>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</si>
  <si>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</si>
  <si>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</si>
  <si>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　　　　PORT KELANG SCHEDULE - 関東　　</t>
    <rPh sb="27" eb="29">
      <t>カントウ</t>
    </rPh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</si>
  <si>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</si>
  <si>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</si>
  <si>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VESSEL</t>
    <phoneticPr fontId="3"/>
  </si>
  <si>
    <t>東京 CFS</t>
    <phoneticPr fontId="4"/>
  </si>
  <si>
    <t>横浜 CFS</t>
    <phoneticPr fontId="4"/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</si>
  <si>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</si>
  <si>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</si>
  <si>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東京都品川区八潮2-8-1 UTOC TFC H/W</t>
  </si>
  <si>
    <t xml:space="preserve">TEL: 03-3790-1241  FAX: 03-3790-0803 </t>
    <phoneticPr fontId="4"/>
  </si>
  <si>
    <t>NACCS: 1FWC7</t>
    <phoneticPr fontId="3"/>
  </si>
  <si>
    <t>(株)宇徳
本牧　A-6　CFS</t>
    <rPh sb="0" eb="5">
      <t>カブウトク</t>
    </rPh>
    <rPh sb="6" eb="8">
      <t>ホンモク</t>
    </rPh>
    <phoneticPr fontId="3"/>
  </si>
  <si>
    <t>神奈川県横浜市中区本牧埠頭9-1 本牧埠頭 A-6 CFS</t>
  </si>
  <si>
    <t>TEL: 045-264-7011  FAX: 045-264-8036</t>
    <phoneticPr fontId="4"/>
  </si>
  <si>
    <t>NACCS: 2EWT8</t>
    <phoneticPr fontId="4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</si>
  <si>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</si>
  <si>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</si>
  <si>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</si>
  <si>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</si>
  <si>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</si>
  <si>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</si>
  <si>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11～12 DAYS</t>
    <phoneticPr fontId="4"/>
  </si>
  <si>
    <t>S020</t>
  </si>
  <si>
    <t>325S</t>
  </si>
  <si>
    <t>WAN HAI 356</t>
  </si>
  <si>
    <t>S040</t>
  </si>
  <si>
    <t>015S</t>
  </si>
  <si>
    <t>S031</t>
  </si>
  <si>
    <t>※WAN HAI 335</t>
    <phoneticPr fontId="3"/>
  </si>
  <si>
    <t>S035</t>
  </si>
  <si>
    <t>※WAN HAI 357</t>
    <phoneticPr fontId="3"/>
  </si>
  <si>
    <t>※INTERASIA TRANSFORM</t>
    <phoneticPr fontId="3"/>
  </si>
  <si>
    <t>※WAN HAI 368</t>
    <phoneticPr fontId="3"/>
  </si>
  <si>
    <t>※ACX CRYSTAL</t>
    <phoneticPr fontId="3"/>
  </si>
  <si>
    <t>※BRIGHT SAKURA</t>
    <phoneticPr fontId="3"/>
  </si>
  <si>
    <t>S036</t>
  </si>
  <si>
    <t>★Omit by Carrier</t>
    <phoneticPr fontId="3"/>
  </si>
  <si>
    <t>TO BE ANNOUNCED</t>
  </si>
  <si>
    <t>WAN HAI 370</t>
  </si>
  <si>
    <t>S028</t>
  </si>
  <si>
    <t>INTERASIA TENACITY</t>
  </si>
  <si>
    <t>S021</t>
  </si>
  <si>
    <t>★WAN HAI 368</t>
    <phoneticPr fontId="3"/>
  </si>
  <si>
    <t>023S</t>
  </si>
  <si>
    <t>※WAN HAI 331</t>
    <phoneticPr fontId="3"/>
  </si>
  <si>
    <t>326S</t>
  </si>
  <si>
    <t>※ACX CRYSTAL</t>
    <phoneticPr fontId="3"/>
  </si>
  <si>
    <t>016S</t>
  </si>
  <si>
    <t>※BRIGHT SAKURA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</si>
</sst>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4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1" fillId="0" borderId="0">
      <alignment vertical="center"/>
    </xf>
    <xf numFmtId="0" fontId="37" fillId="0" borderId="0"/>
    <xf numFmtId="179" fontId="37" fillId="0" borderId="0"/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40" fillId="0" borderId="0">
      <alignment vertical="center"/>
    </xf>
  </cellStyleXfs>
  <cellXfs count="97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6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6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49" fontId="28" fillId="0" borderId="15" xfId="1" applyNumberFormat="1" applyFont="1" applyFill="1" applyBorder="1" applyAlignment="1" applyProtection="1">
      <alignment horizontal="center" vertical="center"/>
      <protection locked="0"/>
    </xf>
    <xf numFmtId="178" fontId="28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5" xfId="2" applyFont="1" applyBorder="1" applyAlignment="1">
      <alignment horizontal="center" vertical="center"/>
    </xf>
    <xf numFmtId="0" fontId="27" fillId="0" borderId="15" xfId="1" applyFont="1" applyFill="1" applyBorder="1" applyAlignment="1">
      <alignment vertical="center"/>
    </xf>
    <xf numFmtId="0" fontId="28" fillId="0" borderId="16" xfId="1" applyFont="1" applyBorder="1" applyAlignment="1">
      <alignment horizontal="right" vertical="center"/>
    </xf>
    <xf numFmtId="0" fontId="27" fillId="0" borderId="7" xfId="1" applyFont="1" applyBorder="1" applyAlignment="1">
      <alignment horizontal="left" vertical="center"/>
    </xf>
    <xf numFmtId="49" fontId="28" fillId="0" borderId="1" xfId="1" applyNumberFormat="1" applyFont="1" applyFill="1" applyBorder="1" applyAlignment="1" applyProtection="1">
      <alignment horizontal="center" vertical="center"/>
      <protection locked="0"/>
    </xf>
    <xf numFmtId="178" fontId="28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2" applyFont="1" applyBorder="1" applyAlignment="1">
      <alignment horizontal="center" vertical="center"/>
    </xf>
    <xf numFmtId="0" fontId="27" fillId="0" borderId="1" xfId="1" applyFont="1" applyFill="1" applyBorder="1" applyAlignment="1">
      <alignment vertical="center"/>
    </xf>
    <xf numFmtId="0" fontId="28" fillId="0" borderId="8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49" fontId="28" fillId="0" borderId="0" xfId="1" applyNumberFormat="1" applyFont="1" applyFill="1" applyBorder="1" applyAlignment="1" applyProtection="1">
      <alignment horizontal="center" vertical="center"/>
      <protection locked="0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7" fillId="0" borderId="0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4" xfId="1" applyFont="1" applyBorder="1" applyAlignment="1">
      <alignment horizontal="left" vertical="center"/>
    </xf>
    <xf numFmtId="0" fontId="28" fillId="0" borderId="7" xfId="1" applyFont="1" applyBorder="1" applyAlignment="1">
      <alignment horizontal="left" vertical="center"/>
    </xf>
    <xf numFmtId="0" fontId="12" fillId="0" borderId="6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0" fillId="3" borderId="25" xfId="1" applyNumberFormat="1" applyFont="1" applyFill="1" applyBorder="1" applyAlignment="1">
      <alignment vertical="center"/>
    </xf>
    <xf numFmtId="0" fontId="25" fillId="0" borderId="22" xfId="1" applyFont="1" applyFill="1" applyBorder="1" applyAlignment="1">
      <alignment horizontal="center" vertical="center"/>
    </xf>
    <xf numFmtId="178" fontId="25" fillId="0" borderId="22" xfId="1" applyNumberFormat="1" applyFont="1" applyFill="1" applyBorder="1" applyAlignment="1">
      <alignment horizontal="center" vertical="center"/>
    </xf>
    <xf numFmtId="0" fontId="25" fillId="0" borderId="23" xfId="1" applyFont="1" applyFill="1" applyBorder="1" applyAlignment="1">
      <alignment horizontal="center" vertical="center"/>
    </xf>
    <xf numFmtId="0" fontId="25" fillId="0" borderId="28" xfId="1" applyFont="1" applyFill="1" applyBorder="1" applyAlignment="1">
      <alignment horizontal="center" vertical="center"/>
    </xf>
    <xf numFmtId="178" fontId="25" fillId="0" borderId="28" xfId="1" applyNumberFormat="1" applyFont="1" applyFill="1" applyBorder="1" applyAlignment="1">
      <alignment horizontal="center" vertical="center"/>
    </xf>
    <xf numFmtId="0" fontId="25" fillId="0" borderId="29" xfId="1" applyFont="1" applyFill="1" applyBorder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1" applyFont="1" applyAlignme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178" fontId="25" fillId="0" borderId="21" xfId="1" applyNumberFormat="1" applyFont="1" applyFill="1" applyBorder="1" applyAlignment="1">
      <alignment horizontal="left" vertical="center"/>
    </xf>
    <xf numFmtId="178" fontId="25" fillId="0" borderId="27" xfId="1" applyNumberFormat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 wrapText="1"/>
    </xf>
    <xf numFmtId="0" fontId="39" fillId="0" borderId="0" xfId="0" applyFo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left" vertical="center"/>
    </xf>
    <xf numFmtId="178" fontId="26" fillId="0" borderId="22" xfId="1" applyNumberFormat="1" applyFont="1" applyFill="1" applyBorder="1" applyAlignment="1">
      <alignment horizontal="center" vertical="center"/>
    </xf>
    <xf numFmtId="0" fontId="26" fillId="0" borderId="22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25" xfId="1" applyFont="1" applyFill="1" applyBorder="1" applyAlignment="1">
      <alignment horizontal="center" vertical="center"/>
    </xf>
    <xf numFmtId="177" fontId="13" fillId="3" borderId="25" xfId="1" applyNumberFormat="1" applyFont="1" applyFill="1" applyBorder="1" applyAlignment="1">
      <alignment horizontal="center" vertical="center"/>
    </xf>
    <xf numFmtId="0" fontId="24" fillId="3" borderId="25" xfId="1" applyFont="1" applyFill="1" applyBorder="1" applyAlignment="1">
      <alignment horizontal="center" vertical="center"/>
    </xf>
    <xf numFmtId="0" fontId="24" fillId="3" borderId="26" xfId="1" applyFont="1" applyFill="1" applyBorder="1" applyAlignment="1">
      <alignment horizontal="center" vertical="center"/>
    </xf>
    <xf numFmtId="0" fontId="20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14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5" xfId="1" applyNumberFormat="1" applyFont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</cellXfs>
  <cellStyles count="21">
    <cellStyle name="date_style" xfId="10" xr:uid="{00000000-0005-0000-0000-000000000000}"/>
    <cellStyle name="Normal_1" xfId="14" xr:uid="{00000000-0005-0000-0000-000001000000}"/>
    <cellStyle name="標準" xfId="0" builtinId="0"/>
    <cellStyle name="標準 10 2 2 3 2 2" xfId="18" xr:uid="{00000000-0005-0000-0000-000003000000}"/>
    <cellStyle name="標準 10 2 3" xfId="13" xr:uid="{00000000-0005-0000-0000-000004000000}"/>
    <cellStyle name="標準 10 2 3 2 2 2" xfId="8" xr:uid="{00000000-0005-0000-0000-000005000000}"/>
    <cellStyle name="標準 10 2 3 2 2 2 2" xfId="12" xr:uid="{00000000-0005-0000-0000-000006000000}"/>
    <cellStyle name="標準 18 2" xfId="17" xr:uid="{00000000-0005-0000-0000-000007000000}"/>
    <cellStyle name="標準 2" xfId="1" xr:uid="{00000000-0005-0000-0000-000008000000}"/>
    <cellStyle name="標準 2 2" xfId="11" xr:uid="{00000000-0005-0000-0000-000009000000}"/>
    <cellStyle name="標準 3" xfId="9" xr:uid="{00000000-0005-0000-0000-00000A000000}"/>
    <cellStyle name="標準 3 13 2" xfId="15" xr:uid="{00000000-0005-0000-0000-00000B000000}"/>
    <cellStyle name="標準 3 2 9" xfId="16" xr:uid="{00000000-0005-0000-0000-00000C000000}"/>
    <cellStyle name="標準 34 2" xfId="19" xr:uid="{00000000-0005-0000-0000-00000D000000}"/>
    <cellStyle name="標準 9 2 2 2 2 2 2" xfId="3" xr:uid="{00000000-0005-0000-0000-00000E000000}"/>
    <cellStyle name="標準_Sheet1" xfId="2" xr:uid="{00000000-0005-0000-0000-00000F000000}"/>
    <cellStyle name="콤마 [0]_HMMREQ~1" xfId="4" xr:uid="{00000000-0005-0000-0000-000010000000}"/>
    <cellStyle name="콤마_HMMREQ~1" xfId="5" xr:uid="{00000000-0005-0000-0000-000011000000}"/>
    <cellStyle name="통화 [0]_HMMREQ~1" xfId="6" xr:uid="{00000000-0005-0000-0000-000012000000}"/>
    <cellStyle name="통화_HMMREQ~1" xfId="7" xr:uid="{00000000-0005-0000-0000-000013000000}"/>
    <cellStyle name="표준_(정보부문)월별인원계획" xfId="20" xr:uid="{773A24E1-AAEE-44D1-AFC0-86B7B7E15769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3</xdr:col>
      <xdr:colOff>261937</xdr:colOff>
      <xdr:row>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257097"/>
          <a:ext cx="785336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547692</xdr:colOff>
      <xdr:row>8</xdr:row>
      <xdr:rowOff>23813</xdr:rowOff>
    </xdr:from>
    <xdr:ext cx="3214685" cy="157162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240380" y="5476876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1233923</xdr:colOff>
      <xdr:row>11</xdr:row>
      <xdr:rowOff>305234</xdr:rowOff>
    </xdr:from>
    <xdr:to>
      <xdr:col>18</xdr:col>
      <xdr:colOff>309562</xdr:colOff>
      <xdr:row>25</xdr:row>
      <xdr:rowOff>285751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283798" y="5924984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15</xdr:col>
      <xdr:colOff>928687</xdr:colOff>
      <xdr:row>2</xdr:row>
      <xdr:rowOff>27523</xdr:rowOff>
    </xdr:from>
    <xdr:to>
      <xdr:col>18</xdr:col>
      <xdr:colOff>547686</xdr:colOff>
      <xdr:row>11</xdr:row>
      <xdr:rowOff>167282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622000" y="1813461"/>
          <a:ext cx="4095749" cy="3973571"/>
        </a:xfrm>
        <a:prstGeom prst="rect">
          <a:avLst/>
        </a:prstGeom>
      </xdr:spPr>
    </xdr:pic>
    <xdr:clientData/>
  </xdr:twoCellAnchor>
  <xdr:oneCellAnchor>
    <xdr:from>
      <xdr:col>4</xdr:col>
      <xdr:colOff>833437</xdr:colOff>
      <xdr:row>26</xdr:row>
      <xdr:rowOff>261938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29812" y="16168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11</xdr:col>
      <xdr:colOff>476249</xdr:colOff>
      <xdr:row>25</xdr:row>
      <xdr:rowOff>547688</xdr:rowOff>
    </xdr:from>
    <xdr:to>
      <xdr:col>18</xdr:col>
      <xdr:colOff>690561</xdr:colOff>
      <xdr:row>30</xdr:row>
      <xdr:rowOff>166687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621249" y="15501938"/>
          <a:ext cx="10239375" cy="1881187"/>
          <a:chOff x="27544604" y="2725534"/>
          <a:chExt cx="8253625" cy="3051848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7544604" y="2725534"/>
            <a:ext cx="8253625" cy="305184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8338938" y="3577583"/>
            <a:ext cx="6873979" cy="14271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6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5"/>
  <sheetViews>
    <sheetView tabSelected="1" view="pageBreakPreview" topLeftCell="A8" zoomScale="40" zoomScaleNormal="40" zoomScaleSheetLayoutView="40" zoomScalePageLayoutView="40" workbookViewId="0">
      <selection activeCell="B23" sqref="B23"/>
    </sheetView>
  </sheetViews>
  <sheetFormatPr defaultRowHeight="13.5" x14ac:dyDescent="0.15"/>
  <cols>
    <col min="1" max="1" width="63.625" customWidth="1"/>
    <col min="2" max="2" width="29.12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20.375" customWidth="1"/>
    <col min="10" max="10" width="11.75" customWidth="1"/>
    <col min="11" max="11" width="20.375" customWidth="1"/>
    <col min="12" max="12" width="11.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3" t="s">
        <v>16</v>
      </c>
      <c r="N1" s="93"/>
      <c r="O1" s="93"/>
      <c r="P1" s="93"/>
      <c r="Q1" s="93"/>
      <c r="R1" s="3"/>
      <c r="S1" s="3"/>
      <c r="T1" s="4"/>
    </row>
    <row r="2" spans="1:20" s="5" customFormat="1" ht="66.75" customHeight="1" x14ac:dyDescent="0.25">
      <c r="A2" s="6"/>
      <c r="B2" s="7"/>
      <c r="C2" s="7"/>
      <c r="D2" s="7"/>
      <c r="F2" s="7"/>
      <c r="G2" s="7"/>
      <c r="H2" s="7"/>
      <c r="I2" s="8"/>
      <c r="K2" s="94"/>
      <c r="L2" s="94"/>
      <c r="M2" s="7"/>
      <c r="N2" s="7"/>
      <c r="O2" s="9" t="s">
        <v>0</v>
      </c>
      <c r="P2" s="94">
        <v>46115</v>
      </c>
      <c r="Q2" s="94"/>
      <c r="R2" s="37" t="s">
        <v>20</v>
      </c>
    </row>
    <row r="3" spans="1:20" s="11" customFormat="1" ht="49.5" customHeight="1" x14ac:dyDescent="0.35">
      <c r="A3" s="10" t="s">
        <v>1</v>
      </c>
      <c r="B3" s="8"/>
      <c r="C3" s="8"/>
      <c r="D3" s="8"/>
      <c r="E3" s="8"/>
      <c r="F3" s="8"/>
      <c r="I3" s="41"/>
      <c r="J3" s="42"/>
      <c r="K3" s="94"/>
      <c r="L3" s="94"/>
      <c r="N3" s="12"/>
      <c r="O3" s="12"/>
      <c r="P3" s="12"/>
      <c r="Q3" s="13"/>
      <c r="R3" s="12"/>
    </row>
    <row r="4" spans="1:20" s="15" customFormat="1" ht="37.5" customHeight="1" x14ac:dyDescent="0.15">
      <c r="A4" s="84" t="s">
        <v>17</v>
      </c>
      <c r="B4" s="87" t="s">
        <v>2</v>
      </c>
      <c r="C4" s="87" t="s">
        <v>3</v>
      </c>
      <c r="D4" s="87"/>
      <c r="E4" s="87"/>
      <c r="F4" s="87"/>
      <c r="G4" s="95" t="s">
        <v>4</v>
      </c>
      <c r="H4" s="95"/>
      <c r="I4" s="95" t="s">
        <v>5</v>
      </c>
      <c r="J4" s="95"/>
      <c r="K4" s="95" t="s">
        <v>4</v>
      </c>
      <c r="L4" s="96"/>
      <c r="M4" s="14"/>
      <c r="N4" s="14"/>
      <c r="P4" s="16"/>
      <c r="Q4" s="16"/>
      <c r="R4" s="17"/>
      <c r="S4" s="16"/>
      <c r="T4" s="16"/>
    </row>
    <row r="5" spans="1:20" s="15" customFormat="1" ht="27.75" customHeight="1" x14ac:dyDescent="0.15">
      <c r="A5" s="85"/>
      <c r="B5" s="88"/>
      <c r="C5" s="82" t="s">
        <v>6</v>
      </c>
      <c r="D5" s="82"/>
      <c r="E5" s="82" t="s">
        <v>7</v>
      </c>
      <c r="F5" s="82"/>
      <c r="G5" s="83" t="s">
        <v>8</v>
      </c>
      <c r="H5" s="83"/>
      <c r="I5" s="83" t="s">
        <v>9</v>
      </c>
      <c r="J5" s="83"/>
      <c r="K5" s="76" t="s">
        <v>10</v>
      </c>
      <c r="L5" s="77"/>
      <c r="M5" s="14"/>
      <c r="N5" s="14"/>
      <c r="P5" s="18"/>
      <c r="Q5" s="18"/>
      <c r="R5" s="17"/>
      <c r="S5" s="19"/>
      <c r="T5" s="19"/>
    </row>
    <row r="6" spans="1:20" s="15" customFormat="1" ht="5.25" customHeight="1" x14ac:dyDescent="0.15">
      <c r="A6" s="85"/>
      <c r="B6" s="88"/>
      <c r="C6" s="82"/>
      <c r="D6" s="82"/>
      <c r="E6" s="82"/>
      <c r="F6" s="82"/>
      <c r="G6" s="83"/>
      <c r="H6" s="83"/>
      <c r="I6" s="83"/>
      <c r="J6" s="83"/>
      <c r="K6" s="76"/>
      <c r="L6" s="77"/>
      <c r="M6" s="14"/>
      <c r="N6" s="14"/>
      <c r="P6" s="18"/>
      <c r="Q6" s="18"/>
      <c r="R6" s="17"/>
      <c r="S6" s="19"/>
      <c r="T6" s="19"/>
    </row>
    <row r="7" spans="1:20" s="15" customFormat="1" ht="37.5" hidden="1" customHeight="1" x14ac:dyDescent="0.15">
      <c r="A7" s="85"/>
      <c r="B7" s="88"/>
      <c r="C7" s="82"/>
      <c r="D7" s="82"/>
      <c r="E7" s="82"/>
      <c r="F7" s="82"/>
      <c r="G7" s="83"/>
      <c r="H7" s="83"/>
      <c r="I7" s="83"/>
      <c r="J7" s="83"/>
      <c r="K7" s="76"/>
      <c r="L7" s="77"/>
      <c r="M7" s="14"/>
      <c r="N7" s="14"/>
      <c r="P7" s="18"/>
      <c r="Q7" s="18"/>
      <c r="R7" s="17"/>
      <c r="S7" s="19"/>
      <c r="T7" s="19"/>
    </row>
    <row r="8" spans="1:20" s="15" customFormat="1" ht="24.75" customHeight="1" x14ac:dyDescent="0.15">
      <c r="A8" s="86"/>
      <c r="B8" s="89"/>
      <c r="C8" s="43"/>
      <c r="D8" s="43"/>
      <c r="E8" s="43"/>
      <c r="F8" s="43"/>
      <c r="G8" s="78"/>
      <c r="H8" s="78"/>
      <c r="I8" s="79" t="s">
        <v>11</v>
      </c>
      <c r="J8" s="79"/>
      <c r="K8" s="80" t="s">
        <v>35</v>
      </c>
      <c r="L8" s="81"/>
      <c r="M8" s="14"/>
      <c r="N8" s="14"/>
      <c r="P8" s="18"/>
      <c r="Q8" s="18"/>
      <c r="R8" s="17"/>
      <c r="S8" s="19"/>
      <c r="T8" s="19"/>
    </row>
    <row r="9" spans="1:20" s="15" customFormat="1" ht="53.1" customHeight="1" x14ac:dyDescent="0.15">
      <c r="A9" s="55" t="s">
        <v>45</v>
      </c>
      <c r="B9" s="45" t="s">
        <v>36</v>
      </c>
      <c r="C9" s="45">
        <f>E9</f>
        <v>46118</v>
      </c>
      <c r="D9" s="44" t="str">
        <f>TEXT(C9,"aaa")</f>
        <v>月</v>
      </c>
      <c r="E9" s="45">
        <f t="shared" ref="E9" si="0">I9-2</f>
        <v>46118</v>
      </c>
      <c r="F9" s="44" t="str">
        <f>TEXT(E9,"aaa")</f>
        <v>月</v>
      </c>
      <c r="G9" s="45">
        <f t="shared" ref="G9" si="1">I9</f>
        <v>46120</v>
      </c>
      <c r="H9" s="44" t="str">
        <f>TEXT(G9,"aaa")</f>
        <v>水</v>
      </c>
      <c r="I9" s="45">
        <v>46120</v>
      </c>
      <c r="J9" s="44" t="str">
        <f>TEXT(I9,"aaa")</f>
        <v>水</v>
      </c>
      <c r="K9" s="45">
        <f t="shared" ref="K9" si="2">I9+14</f>
        <v>46134</v>
      </c>
      <c r="L9" s="46" t="str">
        <f>TEXT(K9,"aaa")</f>
        <v>水</v>
      </c>
      <c r="M9" s="14"/>
      <c r="N9" s="14"/>
      <c r="O9" s="17"/>
      <c r="P9" s="17"/>
    </row>
    <row r="10" spans="1:20" s="15" customFormat="1" ht="53.1" customHeight="1" x14ac:dyDescent="0.15">
      <c r="A10" s="55" t="s">
        <v>46</v>
      </c>
      <c r="B10" s="45" t="s">
        <v>43</v>
      </c>
      <c r="C10" s="45">
        <f>E10</f>
        <v>46121</v>
      </c>
      <c r="D10" s="44" t="str">
        <f>TEXT(C10,"aaa")</f>
        <v>木</v>
      </c>
      <c r="E10" s="45">
        <f>I10-2</f>
        <v>46121</v>
      </c>
      <c r="F10" s="44" t="str">
        <f>TEXT(E10,"aaa")</f>
        <v>木</v>
      </c>
      <c r="G10" s="45">
        <f t="shared" ref="G10" si="3">I10-1</f>
        <v>46122</v>
      </c>
      <c r="H10" s="44" t="str">
        <f>TEXT(G10,"aaa")</f>
        <v>金</v>
      </c>
      <c r="I10" s="45">
        <v>46123</v>
      </c>
      <c r="J10" s="44" t="str">
        <f>TEXT(I10,"aaa")</f>
        <v>土</v>
      </c>
      <c r="K10" s="45">
        <f>I10+11</f>
        <v>46134</v>
      </c>
      <c r="L10" s="46" t="str">
        <f>TEXT(K10,"aaa")</f>
        <v>水</v>
      </c>
      <c r="M10" s="14"/>
      <c r="N10" s="14"/>
      <c r="O10" s="17"/>
      <c r="P10" s="17"/>
    </row>
    <row r="11" spans="1:20" s="15" customFormat="1" ht="53.1" customHeight="1" x14ac:dyDescent="0.15">
      <c r="A11" s="55" t="s">
        <v>38</v>
      </c>
      <c r="B11" s="45" t="s">
        <v>39</v>
      </c>
      <c r="C11" s="45">
        <f>E11</f>
        <v>46125</v>
      </c>
      <c r="D11" s="44" t="str">
        <f>TEXT(C11,"aaa")</f>
        <v>月</v>
      </c>
      <c r="E11" s="45">
        <f t="shared" ref="E11" si="4">I11-2</f>
        <v>46125</v>
      </c>
      <c r="F11" s="44" t="str">
        <f>TEXT(E11,"aaa")</f>
        <v>月</v>
      </c>
      <c r="G11" s="45">
        <f t="shared" ref="G11" si="5">I11</f>
        <v>46127</v>
      </c>
      <c r="H11" s="44" t="str">
        <f>TEXT(G11,"aaa")</f>
        <v>水</v>
      </c>
      <c r="I11" s="45">
        <v>46127</v>
      </c>
      <c r="J11" s="44" t="str">
        <f>TEXT(I11,"aaa")</f>
        <v>水</v>
      </c>
      <c r="K11" s="45">
        <f t="shared" ref="K11" si="6">I11+14</f>
        <v>46141</v>
      </c>
      <c r="L11" s="46" t="str">
        <f>TEXT(K11,"aaa")</f>
        <v>水</v>
      </c>
      <c r="M11" s="14"/>
      <c r="N11" s="14"/>
      <c r="O11" s="17"/>
      <c r="P11" s="17"/>
    </row>
    <row r="12" spans="1:20" s="15" customFormat="1" ht="53.1" customHeight="1" x14ac:dyDescent="0.15">
      <c r="A12" s="55" t="s">
        <v>47</v>
      </c>
      <c r="B12" s="45" t="s">
        <v>37</v>
      </c>
      <c r="C12" s="45">
        <f>E12</f>
        <v>46128</v>
      </c>
      <c r="D12" s="44" t="str">
        <f>TEXT(C12,"aaa")</f>
        <v>木</v>
      </c>
      <c r="E12" s="45">
        <f t="shared" ref="E12" si="7">I12-4</f>
        <v>46128</v>
      </c>
      <c r="F12" s="44" t="str">
        <f>TEXT(E12,"aaa")</f>
        <v>木</v>
      </c>
      <c r="G12" s="45">
        <f t="shared" ref="G12" si="8">I12-1</f>
        <v>46131</v>
      </c>
      <c r="H12" s="44" t="str">
        <f>TEXT(G12,"aaa")</f>
        <v>日</v>
      </c>
      <c r="I12" s="45">
        <v>46132</v>
      </c>
      <c r="J12" s="44" t="str">
        <f>TEXT(I12,"aaa")</f>
        <v>月</v>
      </c>
      <c r="K12" s="45">
        <f t="shared" ref="K12" si="9">I12+12</f>
        <v>46144</v>
      </c>
      <c r="L12" s="46" t="str">
        <f>TEXT(K12,"aaa")</f>
        <v>土</v>
      </c>
      <c r="M12" s="14"/>
      <c r="N12" s="14"/>
      <c r="O12" s="17"/>
      <c r="P12" s="17"/>
    </row>
    <row r="13" spans="1:20" s="15" customFormat="1" ht="53.1" customHeight="1" x14ac:dyDescent="0.15">
      <c r="A13" s="55" t="s">
        <v>42</v>
      </c>
      <c r="B13" s="45" t="s">
        <v>41</v>
      </c>
      <c r="C13" s="45">
        <f>E13</f>
        <v>46132</v>
      </c>
      <c r="D13" s="44" t="str">
        <f>TEXT(C13,"aaa")</f>
        <v>月</v>
      </c>
      <c r="E13" s="45">
        <f t="shared" ref="E13" si="10">I13-2</f>
        <v>46132</v>
      </c>
      <c r="F13" s="44" t="str">
        <f>TEXT(E13,"aaa")</f>
        <v>月</v>
      </c>
      <c r="G13" s="45">
        <f t="shared" ref="G13" si="11">I13</f>
        <v>46134</v>
      </c>
      <c r="H13" s="44" t="str">
        <f>TEXT(G13,"aaa")</f>
        <v>水</v>
      </c>
      <c r="I13" s="45">
        <v>46134</v>
      </c>
      <c r="J13" s="44" t="str">
        <f>TEXT(I13,"aaa")</f>
        <v>水</v>
      </c>
      <c r="K13" s="45">
        <f t="shared" ref="K13" si="12">I13+14</f>
        <v>46148</v>
      </c>
      <c r="L13" s="46" t="str">
        <f>TEXT(K13,"aaa")</f>
        <v>水</v>
      </c>
      <c r="M13" s="14"/>
      <c r="N13" s="14"/>
      <c r="O13" s="17"/>
      <c r="P13" s="17"/>
    </row>
    <row r="14" spans="1:20" s="15" customFormat="1" ht="52.5" customHeight="1" x14ac:dyDescent="0.15">
      <c r="A14" s="55" t="s">
        <v>48</v>
      </c>
      <c r="B14" s="45" t="s">
        <v>40</v>
      </c>
      <c r="C14" s="45">
        <f>E14</f>
        <v>46135</v>
      </c>
      <c r="D14" s="44" t="str">
        <f>TEXT(C14,"aaa")</f>
        <v>木</v>
      </c>
      <c r="E14" s="45">
        <f>I14-4</f>
        <v>46135</v>
      </c>
      <c r="F14" s="44" t="str">
        <f>TEXT(E14,"aaa")</f>
        <v>木</v>
      </c>
      <c r="G14" s="45">
        <f>I14-1</f>
        <v>46138</v>
      </c>
      <c r="H14" s="44" t="str">
        <f>TEXT(G14,"aaa")</f>
        <v>日</v>
      </c>
      <c r="I14" s="45">
        <v>46139</v>
      </c>
      <c r="J14" s="44" t="str">
        <f>TEXT(I14,"aaa")</f>
        <v>月</v>
      </c>
      <c r="K14" s="45">
        <f>I14+12</f>
        <v>46151</v>
      </c>
      <c r="L14" s="46" t="str">
        <f>TEXT(K14,"aaa")</f>
        <v>土</v>
      </c>
      <c r="M14" s="14"/>
      <c r="N14" s="14"/>
      <c r="O14" s="17"/>
      <c r="P14" s="17"/>
    </row>
    <row r="15" spans="1:20" s="15" customFormat="1" ht="52.5" customHeight="1" x14ac:dyDescent="0.15">
      <c r="A15" s="55" t="s">
        <v>44</v>
      </c>
      <c r="B15" s="45" t="s">
        <v>43</v>
      </c>
      <c r="C15" s="45">
        <f>E15</f>
        <v>46139</v>
      </c>
      <c r="D15" s="44" t="str">
        <f>TEXT(C15,"aaa")</f>
        <v>月</v>
      </c>
      <c r="E15" s="45">
        <f>I15-2</f>
        <v>46139</v>
      </c>
      <c r="F15" s="44" t="str">
        <f>TEXT(E15,"aaa")</f>
        <v>月</v>
      </c>
      <c r="G15" s="45">
        <f>I15</f>
        <v>46141</v>
      </c>
      <c r="H15" s="44" t="str">
        <f>TEXT(G15,"aaa")</f>
        <v>水</v>
      </c>
      <c r="I15" s="45">
        <v>46141</v>
      </c>
      <c r="J15" s="44" t="str">
        <f>TEXT(I15,"aaa")</f>
        <v>水</v>
      </c>
      <c r="K15" s="45">
        <f>I15+14</f>
        <v>46155</v>
      </c>
      <c r="L15" s="46" t="str">
        <f>TEXT(K15,"aaa")</f>
        <v>水</v>
      </c>
      <c r="M15" s="14"/>
      <c r="N15" s="14"/>
      <c r="O15" s="17"/>
      <c r="P15" s="17"/>
    </row>
    <row r="16" spans="1:20" s="15" customFormat="1" ht="52.5" customHeight="1" x14ac:dyDescent="0.15">
      <c r="A16" s="55" t="s">
        <v>50</v>
      </c>
      <c r="B16" s="45"/>
      <c r="C16" s="62">
        <f t="shared" ref="C16:C23" si="13">E16</f>
        <v>45777</v>
      </c>
      <c r="D16" s="63" t="str">
        <f t="shared" ref="D16:D23" si="14">TEXT(C16,"aaa")</f>
        <v>水</v>
      </c>
      <c r="E16" s="62">
        <f>I16-4</f>
        <v>45777</v>
      </c>
      <c r="F16" s="63" t="str">
        <f t="shared" ref="F16:F23" si="15">TEXT(E16,"aaa")</f>
        <v>水</v>
      </c>
      <c r="G16" s="45">
        <f>I16-1</f>
        <v>45780</v>
      </c>
      <c r="H16" s="44" t="str">
        <f t="shared" ref="H16:H23" si="16">TEXT(G16,"aaa")</f>
        <v>土</v>
      </c>
      <c r="I16" s="45">
        <v>45781</v>
      </c>
      <c r="J16" s="44" t="str">
        <f t="shared" ref="J16:J23" si="17">TEXT(I16,"aaa")</f>
        <v>日</v>
      </c>
      <c r="K16" s="45">
        <f>I16+12</f>
        <v>45793</v>
      </c>
      <c r="L16" s="46" t="str">
        <f t="shared" ref="L16:L23" si="18">TEXT(K16,"aaa")</f>
        <v>金</v>
      </c>
      <c r="M16" s="14"/>
      <c r="N16" s="14"/>
      <c r="O16" s="17"/>
      <c r="P16" s="17"/>
    </row>
    <row r="17" spans="1:19" s="15" customFormat="1" ht="52.5" customHeight="1" x14ac:dyDescent="0.15">
      <c r="A17" s="55" t="s">
        <v>56</v>
      </c>
      <c r="B17" s="45" t="s">
        <v>49</v>
      </c>
      <c r="C17" s="62">
        <f t="shared" si="13"/>
        <v>46142</v>
      </c>
      <c r="D17" s="63" t="str">
        <f t="shared" si="14"/>
        <v>木</v>
      </c>
      <c r="E17" s="62">
        <f>I17-6</f>
        <v>46142</v>
      </c>
      <c r="F17" s="63" t="str">
        <f t="shared" si="15"/>
        <v>木</v>
      </c>
      <c r="G17" s="45">
        <f>I17</f>
        <v>46148</v>
      </c>
      <c r="H17" s="44" t="str">
        <f t="shared" si="16"/>
        <v>水</v>
      </c>
      <c r="I17" s="45">
        <v>46148</v>
      </c>
      <c r="J17" s="44" t="str">
        <f t="shared" si="17"/>
        <v>水</v>
      </c>
      <c r="K17" s="45">
        <f>I17+14</f>
        <v>46162</v>
      </c>
      <c r="L17" s="46" t="str">
        <f t="shared" si="18"/>
        <v>水</v>
      </c>
      <c r="M17" s="14"/>
      <c r="N17" s="14"/>
      <c r="O17" s="17"/>
      <c r="P17" s="17"/>
    </row>
    <row r="18" spans="1:19" s="15" customFormat="1" ht="52.5" customHeight="1" x14ac:dyDescent="0.15">
      <c r="A18" s="55" t="s">
        <v>58</v>
      </c>
      <c r="B18" s="45" t="s">
        <v>57</v>
      </c>
      <c r="C18" s="45">
        <f t="shared" si="13"/>
        <v>46149</v>
      </c>
      <c r="D18" s="44" t="str">
        <f t="shared" si="14"/>
        <v>木</v>
      </c>
      <c r="E18" s="45">
        <f>I18-4</f>
        <v>46149</v>
      </c>
      <c r="F18" s="44" t="str">
        <f t="shared" si="15"/>
        <v>木</v>
      </c>
      <c r="G18" s="45">
        <f>I18-1</f>
        <v>46152</v>
      </c>
      <c r="H18" s="44" t="str">
        <f t="shared" si="16"/>
        <v>日</v>
      </c>
      <c r="I18" s="45">
        <v>46153</v>
      </c>
      <c r="J18" s="44" t="str">
        <f t="shared" si="17"/>
        <v>月</v>
      </c>
      <c r="K18" s="45">
        <f>I18+12</f>
        <v>46165</v>
      </c>
      <c r="L18" s="46" t="str">
        <f t="shared" si="18"/>
        <v>土</v>
      </c>
      <c r="M18" s="14"/>
      <c r="N18" s="14"/>
      <c r="O18" s="17"/>
      <c r="P18" s="17"/>
    </row>
    <row r="19" spans="1:19" s="15" customFormat="1" ht="52.5" customHeight="1" x14ac:dyDescent="0.15">
      <c r="A19" s="55" t="s">
        <v>52</v>
      </c>
      <c r="B19" s="45" t="s">
        <v>53</v>
      </c>
      <c r="C19" s="45">
        <f t="shared" si="13"/>
        <v>46153</v>
      </c>
      <c r="D19" s="44" t="str">
        <f t="shared" si="14"/>
        <v>月</v>
      </c>
      <c r="E19" s="45">
        <f>I19-2</f>
        <v>46153</v>
      </c>
      <c r="F19" s="44" t="str">
        <f t="shared" si="15"/>
        <v>月</v>
      </c>
      <c r="G19" s="45">
        <f>I19</f>
        <v>46155</v>
      </c>
      <c r="H19" s="44" t="str">
        <f t="shared" si="16"/>
        <v>水</v>
      </c>
      <c r="I19" s="45">
        <v>46155</v>
      </c>
      <c r="J19" s="44" t="str">
        <f t="shared" si="17"/>
        <v>水</v>
      </c>
      <c r="K19" s="45">
        <f>I19+14</f>
        <v>46169</v>
      </c>
      <c r="L19" s="46" t="str">
        <f t="shared" si="18"/>
        <v>水</v>
      </c>
      <c r="M19" s="14"/>
      <c r="N19" s="14"/>
      <c r="O19" s="17"/>
      <c r="P19" s="17"/>
    </row>
    <row r="20" spans="1:19" s="15" customFormat="1" ht="52.5" customHeight="1" x14ac:dyDescent="0.15">
      <c r="A20" s="55" t="s">
        <v>60</v>
      </c>
      <c r="B20" s="45" t="s">
        <v>59</v>
      </c>
      <c r="C20" s="45">
        <f t="shared" si="13"/>
        <v>46156</v>
      </c>
      <c r="D20" s="44" t="str">
        <f t="shared" si="14"/>
        <v>木</v>
      </c>
      <c r="E20" s="45">
        <f>I20-4</f>
        <v>46156</v>
      </c>
      <c r="F20" s="44" t="str">
        <f t="shared" si="15"/>
        <v>木</v>
      </c>
      <c r="G20" s="45">
        <f>I20-1</f>
        <v>46159</v>
      </c>
      <c r="H20" s="44" t="str">
        <f t="shared" si="16"/>
        <v>日</v>
      </c>
      <c r="I20" s="45">
        <v>46160</v>
      </c>
      <c r="J20" s="44" t="str">
        <f t="shared" si="17"/>
        <v>月</v>
      </c>
      <c r="K20" s="45">
        <f>I20+12</f>
        <v>46172</v>
      </c>
      <c r="L20" s="46" t="str">
        <f t="shared" si="18"/>
        <v>土</v>
      </c>
      <c r="M20" s="14"/>
      <c r="N20" s="14"/>
      <c r="O20" s="17"/>
      <c r="P20" s="17"/>
    </row>
    <row r="21" spans="1:19" s="15" customFormat="1" ht="52.5" customHeight="1" x14ac:dyDescent="0.15">
      <c r="A21" s="55" t="s">
        <v>51</v>
      </c>
      <c r="B21" s="45"/>
      <c r="C21" s="45">
        <f t="shared" si="13"/>
        <v>46160</v>
      </c>
      <c r="D21" s="44" t="str">
        <f t="shared" si="14"/>
        <v>月</v>
      </c>
      <c r="E21" s="45">
        <f t="shared" ref="E21" si="19">I21-2</f>
        <v>46160</v>
      </c>
      <c r="F21" s="44" t="str">
        <f t="shared" si="15"/>
        <v>月</v>
      </c>
      <c r="G21" s="45">
        <f t="shared" ref="G21" si="20">I21</f>
        <v>46162</v>
      </c>
      <c r="H21" s="44" t="str">
        <f t="shared" si="16"/>
        <v>水</v>
      </c>
      <c r="I21" s="45">
        <v>46162</v>
      </c>
      <c r="J21" s="44" t="str">
        <f t="shared" si="17"/>
        <v>水</v>
      </c>
      <c r="K21" s="45">
        <f t="shared" ref="K21" si="21">I21+14</f>
        <v>46176</v>
      </c>
      <c r="L21" s="46" t="str">
        <f t="shared" si="18"/>
        <v>水</v>
      </c>
      <c r="M21" s="14"/>
      <c r="N21" s="14"/>
      <c r="O21" s="17"/>
      <c r="P21" s="17"/>
    </row>
    <row r="22" spans="1:19" s="15" customFormat="1" ht="52.5" customHeight="1" x14ac:dyDescent="0.15">
      <c r="A22" s="55" t="s">
        <v>62</v>
      </c>
      <c r="B22" s="45" t="s">
        <v>61</v>
      </c>
      <c r="C22" s="45">
        <f t="shared" si="13"/>
        <v>46163</v>
      </c>
      <c r="D22" s="44" t="str">
        <f t="shared" si="14"/>
        <v>木</v>
      </c>
      <c r="E22" s="45">
        <f t="shared" ref="E22" si="22">I22-4</f>
        <v>46163</v>
      </c>
      <c r="F22" s="44" t="str">
        <f t="shared" si="15"/>
        <v>木</v>
      </c>
      <c r="G22" s="45">
        <f t="shared" ref="G22" si="23">I22-1</f>
        <v>46166</v>
      </c>
      <c r="H22" s="44" t="str">
        <f t="shared" si="16"/>
        <v>日</v>
      </c>
      <c r="I22" s="45">
        <v>46167</v>
      </c>
      <c r="J22" s="44" t="str">
        <f t="shared" si="17"/>
        <v>月</v>
      </c>
      <c r="K22" s="45">
        <f t="shared" ref="K22" si="24">I22+12</f>
        <v>46179</v>
      </c>
      <c r="L22" s="46" t="str">
        <f t="shared" si="18"/>
        <v>土</v>
      </c>
      <c r="M22" s="14"/>
      <c r="N22" s="14"/>
      <c r="O22" s="17"/>
      <c r="P22" s="17"/>
    </row>
    <row r="23" spans="1:19" s="15" customFormat="1" ht="52.5" customHeight="1" x14ac:dyDescent="0.15">
      <c r="A23" s="56" t="s">
        <v>54</v>
      </c>
      <c r="B23" s="48" t="s">
        <v>55</v>
      </c>
      <c r="C23" s="48">
        <f t="shared" si="13"/>
        <v>46167</v>
      </c>
      <c r="D23" s="47" t="str">
        <f t="shared" si="14"/>
        <v>月</v>
      </c>
      <c r="E23" s="48">
        <f t="shared" ref="E23" si="25">I23-2</f>
        <v>46167</v>
      </c>
      <c r="F23" s="47" t="str">
        <f t="shared" si="15"/>
        <v>月</v>
      </c>
      <c r="G23" s="48">
        <f t="shared" ref="G23" si="26">I23</f>
        <v>46169</v>
      </c>
      <c r="H23" s="47" t="str">
        <f t="shared" si="16"/>
        <v>水</v>
      </c>
      <c r="I23" s="48">
        <v>46169</v>
      </c>
      <c r="J23" s="47" t="str">
        <f t="shared" si="17"/>
        <v>水</v>
      </c>
      <c r="K23" s="48">
        <f t="shared" ref="K23" si="27">I23+14</f>
        <v>46183</v>
      </c>
      <c r="L23" s="49" t="str">
        <f t="shared" si="18"/>
        <v>水</v>
      </c>
      <c r="M23" s="14"/>
      <c r="N23" s="14"/>
      <c r="O23" s="17"/>
      <c r="P23" s="17"/>
    </row>
    <row r="24" spans="1:19" s="15" customFormat="1" ht="52.5" customHeight="1" x14ac:dyDescent="0.15">
      <c r="M24" s="14"/>
      <c r="N24" s="14"/>
      <c r="O24" s="17"/>
      <c r="P24" s="17"/>
    </row>
    <row r="25" spans="1:19" s="15" customFormat="1" ht="52.5" customHeight="1" x14ac:dyDescent="0.15">
      <c r="M25" s="14"/>
      <c r="N25" s="14"/>
      <c r="O25" s="17"/>
      <c r="P25" s="17"/>
    </row>
    <row r="26" spans="1:19" s="15" customFormat="1" ht="52.5" customHeight="1" x14ac:dyDescent="0.15">
      <c r="A26" s="61"/>
      <c r="B26" s="59"/>
      <c r="C26" s="59"/>
      <c r="D26" s="60"/>
      <c r="E26" s="59"/>
      <c r="F26" s="60"/>
      <c r="G26" s="59"/>
      <c r="H26" s="60"/>
      <c r="I26" s="59"/>
      <c r="J26" s="60"/>
      <c r="K26" s="59"/>
      <c r="L26" s="60"/>
      <c r="M26" s="14"/>
      <c r="N26" s="14"/>
      <c r="O26" s="17"/>
      <c r="P26" s="17"/>
    </row>
    <row r="27" spans="1:19" s="15" customFormat="1" ht="41.25" customHeight="1" x14ac:dyDescent="0.15">
      <c r="N27" s="14"/>
      <c r="O27" s="17"/>
      <c r="P27" s="17"/>
    </row>
    <row r="28" spans="1:19" s="15" customFormat="1" ht="28.5" x14ac:dyDescent="0.25">
      <c r="A28" s="50" t="s">
        <v>29</v>
      </c>
      <c r="B28" s="51"/>
      <c r="C28" s="51"/>
      <c r="D28" s="51"/>
      <c r="E28" s="51"/>
      <c r="F28"/>
      <c r="G28"/>
      <c r="H28" s="5"/>
      <c r="I28" s="5"/>
      <c r="J28" s="5"/>
      <c r="K28" s="5"/>
      <c r="L28" s="5"/>
      <c r="M28" s="52"/>
      <c r="N28" s="5"/>
      <c r="O28" s="14"/>
      <c r="P28" s="14"/>
      <c r="Q28" s="14"/>
    </row>
    <row r="29" spans="1:19" s="15" customFormat="1" ht="28.5" x14ac:dyDescent="0.25">
      <c r="A29" s="53" t="s">
        <v>30</v>
      </c>
      <c r="B29" s="54"/>
      <c r="C29"/>
      <c r="D29"/>
      <c r="E29" s="51"/>
      <c r="F29"/>
      <c r="G29"/>
      <c r="H29" s="5"/>
      <c r="I29" s="5"/>
      <c r="J29" s="5"/>
      <c r="K29" s="5"/>
      <c r="L29" s="5"/>
      <c r="M29" s="52"/>
      <c r="N29" s="5"/>
      <c r="O29" s="14"/>
      <c r="P29" s="14"/>
      <c r="Q29" s="14"/>
    </row>
    <row r="30" spans="1:19" s="15" customFormat="1" ht="28.5" x14ac:dyDescent="0.25">
      <c r="A30" s="53" t="s">
        <v>31</v>
      </c>
      <c r="B30" s="54"/>
      <c r="C30" s="54"/>
      <c r="D30" s="54"/>
      <c r="E30" s="54"/>
      <c r="F30"/>
      <c r="G30"/>
      <c r="H30"/>
      <c r="I30" s="5"/>
      <c r="J30" s="5"/>
      <c r="K30" s="5"/>
      <c r="L30" s="5"/>
      <c r="M30" s="52"/>
      <c r="N30" s="5"/>
      <c r="O30" s="14"/>
      <c r="P30" s="14"/>
      <c r="Q30" s="14"/>
    </row>
    <row r="31" spans="1:19" s="15" customFormat="1" ht="41.25" customHeight="1" thickBot="1" x14ac:dyDescent="0.2">
      <c r="A31" s="20" t="s">
        <v>12</v>
      </c>
      <c r="B31" s="90" t="s">
        <v>13</v>
      </c>
      <c r="C31" s="91"/>
      <c r="D31" s="92"/>
      <c r="E31" s="90" t="s">
        <v>15</v>
      </c>
      <c r="F31" s="91"/>
      <c r="G31" s="91"/>
      <c r="H31" s="91"/>
      <c r="I31" s="91"/>
      <c r="J31" s="91"/>
      <c r="K31" s="91"/>
      <c r="L31" s="92"/>
      <c r="M31"/>
      <c r="N31"/>
      <c r="O31"/>
      <c r="P31"/>
      <c r="Q31"/>
      <c r="R31"/>
      <c r="S31"/>
    </row>
    <row r="32" spans="1:19" s="15" customFormat="1" ht="48.75" customHeight="1" thickTop="1" x14ac:dyDescent="0.15">
      <c r="A32" s="64" t="s">
        <v>18</v>
      </c>
      <c r="B32" s="66" t="s">
        <v>21</v>
      </c>
      <c r="C32" s="67"/>
      <c r="D32" s="68"/>
      <c r="E32" s="38" t="s">
        <v>22</v>
      </c>
      <c r="F32" s="21"/>
      <c r="G32" s="22"/>
      <c r="H32" s="22"/>
      <c r="I32" s="23"/>
      <c r="J32" s="24"/>
      <c r="K32" s="24"/>
      <c r="L32" s="25"/>
      <c r="M32" s="58" t="s">
        <v>32</v>
      </c>
      <c r="N32" s="57"/>
      <c r="O32" s="57"/>
      <c r="P32" s="57"/>
      <c r="Q32" s="57"/>
      <c r="R32" s="57"/>
      <c r="S32" s="57"/>
    </row>
    <row r="33" spans="1:19" ht="48.75" customHeight="1" x14ac:dyDescent="0.15">
      <c r="A33" s="65"/>
      <c r="B33" s="69"/>
      <c r="C33" s="70"/>
      <c r="D33" s="71"/>
      <c r="E33" s="26" t="s">
        <v>23</v>
      </c>
      <c r="F33" s="27"/>
      <c r="G33" s="28"/>
      <c r="H33" s="28"/>
      <c r="I33" s="29"/>
      <c r="J33" s="30"/>
      <c r="K33" s="30"/>
      <c r="L33" s="31" t="s">
        <v>24</v>
      </c>
      <c r="M33" s="58" t="s">
        <v>33</v>
      </c>
      <c r="N33" s="57"/>
      <c r="O33" s="57"/>
      <c r="P33" s="57"/>
      <c r="Q33" s="57"/>
      <c r="R33" s="57"/>
      <c r="S33" s="57"/>
    </row>
    <row r="34" spans="1:19" ht="48.75" customHeight="1" x14ac:dyDescent="0.15">
      <c r="A34" s="72" t="s">
        <v>19</v>
      </c>
      <c r="B34" s="73" t="s">
        <v>25</v>
      </c>
      <c r="C34" s="74"/>
      <c r="D34" s="75"/>
      <c r="E34" s="32" t="s">
        <v>26</v>
      </c>
      <c r="F34" s="33"/>
      <c r="G34" s="34"/>
      <c r="H34" s="34"/>
      <c r="I34" s="35"/>
      <c r="J34" s="36"/>
      <c r="K34" s="36"/>
      <c r="L34" s="40"/>
      <c r="M34" s="58" t="s">
        <v>34</v>
      </c>
      <c r="N34" s="57"/>
      <c r="O34" s="57"/>
      <c r="P34" s="57"/>
      <c r="Q34" s="57"/>
      <c r="R34" s="57"/>
      <c r="S34" s="57"/>
    </row>
    <row r="35" spans="1:19" ht="48.75" customHeight="1" x14ac:dyDescent="0.15">
      <c r="A35" s="65"/>
      <c r="B35" s="69"/>
      <c r="C35" s="70"/>
      <c r="D35" s="71"/>
      <c r="E35" s="39" t="s">
        <v>27</v>
      </c>
      <c r="F35" s="27"/>
      <c r="G35" s="28"/>
      <c r="H35" s="28"/>
      <c r="I35" s="29"/>
      <c r="J35" s="29"/>
      <c r="K35" s="30"/>
      <c r="L35" s="31" t="s">
        <v>28</v>
      </c>
    </row>
  </sheetData>
  <mergeCells count="24">
    <mergeCell ref="E31:L31"/>
    <mergeCell ref="M1:Q1"/>
    <mergeCell ref="K2:L2"/>
    <mergeCell ref="K3:L3"/>
    <mergeCell ref="G4:H4"/>
    <mergeCell ref="I4:J4"/>
    <mergeCell ref="K4:L4"/>
    <mergeCell ref="P2:Q2"/>
    <mergeCell ref="A32:A33"/>
    <mergeCell ref="B32:D33"/>
    <mergeCell ref="A34:A35"/>
    <mergeCell ref="B34:D35"/>
    <mergeCell ref="K5:L7"/>
    <mergeCell ref="G8:H8"/>
    <mergeCell ref="I8:J8"/>
    <mergeCell ref="K8:L8"/>
    <mergeCell ref="E5:F7"/>
    <mergeCell ref="G5:H7"/>
    <mergeCell ref="I5:J7"/>
    <mergeCell ref="A4:A8"/>
    <mergeCell ref="B4:B8"/>
    <mergeCell ref="C4:F4"/>
    <mergeCell ref="C5:D7"/>
    <mergeCell ref="B31:D31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ポートケラン</vt:lpstr>
      <vt:lpstr>ポートケラン!Print_Area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2026-03-23T04:43:12Z</cp:lastPrinted>
  <dcterms:created xsi:type="dcterms:W3CDTF">2016-08-19T00:46:20Z</dcterms:created>
  <dcterms:modified xsi:type="dcterms:W3CDTF">2026-04-03T04:24:37Z</dcterms:modified>
</cp:coreProperties>
</file>