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B95431DE-DAEC-4AA3-902E-2C551AC61BA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Import!$A$1:$G$32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6" i="7" l="1"/>
  <c r="B26" i="7"/>
  <c r="C26" i="7"/>
  <c r="D26" i="7"/>
  <c r="E26" i="7"/>
  <c r="E25" i="7"/>
  <c r="D25" i="7"/>
  <c r="C25" i="7"/>
  <c r="B25" i="7"/>
  <c r="A25" i="7"/>
  <c r="E24" i="7"/>
  <c r="D24" i="7"/>
  <c r="C24" i="7"/>
  <c r="B24" i="7"/>
  <c r="A24" i="7"/>
  <c r="E23" i="7"/>
  <c r="D23" i="7"/>
  <c r="C23" i="7"/>
  <c r="B23" i="7"/>
  <c r="A23" i="7"/>
  <c r="A14" i="7"/>
  <c r="B14" i="7"/>
  <c r="C14" i="7"/>
  <c r="D14" i="7"/>
  <c r="E14" i="7"/>
  <c r="M14" i="7"/>
  <c r="N14" i="7"/>
  <c r="E20" i="7"/>
  <c r="M11" i="7"/>
  <c r="A11" i="7" s="1"/>
  <c r="N11" i="7"/>
  <c r="B11" i="7" s="1"/>
  <c r="M12" i="7"/>
  <c r="A12" i="7" s="1"/>
  <c r="N12" i="7"/>
  <c r="B12" i="7" s="1"/>
  <c r="M13" i="7"/>
  <c r="A13" i="7" s="1"/>
  <c r="N13" i="7"/>
  <c r="B13" i="7" s="1"/>
  <c r="N10" i="7"/>
  <c r="B10" i="7" s="1"/>
  <c r="M10" i="7"/>
  <c r="A10" i="7" s="1"/>
  <c r="N9" i="7"/>
  <c r="B9" i="7" s="1"/>
  <c r="M9" i="7"/>
  <c r="A9" i="7" s="1"/>
  <c r="N8" i="7"/>
  <c r="B8" i="7" s="1"/>
  <c r="M8" i="7"/>
  <c r="A8" i="7" s="1"/>
  <c r="N7" i="7"/>
  <c r="B7" i="7" s="1"/>
  <c r="M7" i="7"/>
  <c r="A7" i="7" s="1"/>
  <c r="N6" i="7"/>
  <c r="B6" i="7" s="1"/>
  <c r="M6" i="7"/>
  <c r="A6" i="7" s="1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<sst xmlns="http://schemas.openxmlformats.org/spreadsheetml/2006/main" count="84" uniqueCount="62">
  <si>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</si>
  <si>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</si>
  <si>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</si>
  <si>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</si>
  <si>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CUT</t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</si>
  <si>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</si>
  <si>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</si>
  <si>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</si>
  <si>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</si>
  <si>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</si>
  <si>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</si>
  <si>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S</t>
    <phoneticPr fontId="2"/>
  </si>
  <si>
    <t>Kaohsiung経由</t>
    <rPh sb="9" eb="11">
      <t>ケイユ</t>
    </rPh>
    <phoneticPr fontId="2"/>
  </si>
  <si>
    <t>V</t>
    <phoneticPr fontId="2"/>
  </si>
  <si>
    <t>NYC</t>
    <phoneticPr fontId="2"/>
  </si>
  <si>
    <t>Tue 19th May 2026</t>
  </si>
  <si>
    <t>Tue 12th May 2026</t>
  </si>
  <si>
    <t>Mon 20th Apr 2026/ 12:00:00 GMT-4</t>
  </si>
  <si>
    <t>Tue 26th May 2026</t>
  </si>
  <si>
    <t>Mon 27th Apr 2026/ 12:00:00 GMT-4</t>
  </si>
  <si>
    <t>ONE OLYMPUS/080W</t>
  </si>
  <si>
    <t>TBA/TBA 1</t>
  </si>
  <si>
    <t>TBA/TBA 2</t>
  </si>
  <si>
    <t>TBA/TBA 3</t>
  </si>
  <si>
    <t>Mon 4th May 2026/ 12:00:00 GMT-4</t>
  </si>
  <si>
    <t>Mon 11th May 2026/ 12:00:00 GMT-4</t>
  </si>
  <si>
    <t>Mon 18th May 2026/ 12:00:00 GMT-4</t>
  </si>
  <si>
    <t>MOL CHARISMA</t>
  </si>
  <si>
    <t>235W</t>
  </si>
  <si>
    <t>YM TRUST</t>
  </si>
  <si>
    <t>104W</t>
  </si>
  <si>
    <t>TBA/TBA 4</t>
  </si>
  <si>
    <t>TBA/TBA 5</t>
  </si>
  <si>
    <t>TBA/TBA 6</t>
  </si>
  <si>
    <t>Wed 27th May 2026</t>
  </si>
  <si>
    <t>Wed 3rd Jun 2026</t>
  </si>
  <si>
    <t>Wed 10th Jun 2026</t>
  </si>
  <si>
    <t>Tue 2nd Jun 2026</t>
  </si>
  <si>
    <t>Wed 17th Jun 2026</t>
  </si>
  <si>
    <t>Tue 9th Jun 2026</t>
  </si>
  <si>
    <t>Wed 24th Jun 2026</t>
  </si>
  <si>
    <t>Mon 25th May 2026/ 12:00:00 GMT-4</t>
  </si>
  <si>
    <t>Tue 16th Jun 2026</t>
  </si>
  <si>
    <t>Wed 1st Jul 2026</t>
  </si>
  <si>
    <t>Mon 1st Jun 2026/ 12:00:00 GMT-4</t>
  </si>
  <si>
    <t>Tue 23rd Jun 2026</t>
  </si>
  <si>
    <t>Wed 8th Jul 2026</t>
  </si>
  <si>
    <t>YM TRANQUILITY</t>
  </si>
  <si>
    <t>19W</t>
  </si>
  <si>
    <t>HYUNDAI SATURN</t>
  </si>
  <si>
    <t>SEASPAN BENEFACTOR/075W</t>
  </si>
  <si>
    <t>TBA/TBA 7</t>
  </si>
  <si>
    <t>Mon 8th Jun 2026/ 12:00:00 GMT-4</t>
  </si>
  <si>
    <t>Tue 30th Jun 2026</t>
  </si>
  <si>
    <t>Wed 15th Jul 2026</t>
  </si>
  <si>
    <t>Mon 15th Jun 2026/ 12:00:00 GMT-4</t>
  </si>
  <si>
    <t>Tue 7th Jul 2026</t>
  </si>
  <si>
    <t>Wed 22nd Jul 2026</t>
  </si>
  <si>
    <t>BOOK</t>
  </si>
  <si>
    <t>NEW YORK</t>
  </si>
  <si>
    <t>N/A</t>
  </si>
  <si>
    <t>KAOHSIUNG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</si>
</sst>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555555"/>
      <name val="Inheri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76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0" fontId="22" fillId="0" borderId="0" xfId="22" applyAlignment="1">
      <alignment horizontal="center" wrapText="1"/>
    </xf>
    <xf numFmtId="0" fontId="22" fillId="0" borderId="0" xfId="22" applyAlignment="1">
      <alignment horizont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4" borderId="0" xfId="0" applyFont="1" applyFill="1" applyAlignment="1">
      <alignment horizontal="left" vertical="center" wrapText="1"/>
    </xf>
    <xf numFmtId="15" fontId="23" fillId="4" borderId="0" xfId="0" applyNumberFormat="1" applyFont="1" applyFill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15" fontId="23" fillId="5" borderId="0" xfId="0" applyNumberFormat="1" applyFont="1" applyFill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3" fillId="4" borderId="21" xfId="0" applyFont="1" applyFill="1" applyBorder="1" applyAlignment="1">
      <alignment horizontal="left" vertical="center" wrapText="1"/>
    </xf>
    <xf numFmtId="15" fontId="23" fillId="4" borderId="21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center" wrapText="1"/>
    </xf>
    <xf numFmtId="0" fontId="23" fillId="5" borderId="23" xfId="0" applyFont="1" applyFill="1" applyBorder="1" applyAlignment="1">
      <alignment horizontal="left" vertical="center" wrapText="1"/>
    </xf>
    <xf numFmtId="0" fontId="23" fillId="5" borderId="24" xfId="0" applyFont="1" applyFill="1" applyBorder="1" applyAlignment="1">
      <alignment horizontal="left" vertical="center" wrapText="1"/>
    </xf>
    <xf numFmtId="0" fontId="23" fillId="4" borderId="23" xfId="0" applyFont="1" applyFill="1" applyBorder="1" applyAlignment="1">
      <alignment horizontal="left" vertical="center" wrapText="1"/>
    </xf>
    <xf numFmtId="0" fontId="23" fillId="4" borderId="24" xfId="0" applyFont="1" applyFill="1" applyBorder="1" applyAlignment="1">
      <alignment horizontal="left" vertical="center" wrapText="1"/>
    </xf>
    <xf numFmtId="0" fontId="23" fillId="5" borderId="25" xfId="0" applyFont="1" applyFill="1" applyBorder="1" applyAlignment="1">
      <alignment horizontal="left" vertical="center" wrapText="1"/>
    </xf>
    <xf numFmtId="0" fontId="23" fillId="5" borderId="26" xfId="0" applyFont="1" applyFill="1" applyBorder="1" applyAlignment="1">
      <alignment horizontal="left" vertical="center" wrapText="1"/>
    </xf>
    <xf numFmtId="15" fontId="23" fillId="5" borderId="26" xfId="0" applyNumberFormat="1" applyFont="1" applyFill="1" applyBorder="1" applyAlignment="1">
      <alignment horizontal="left" vertical="center" wrapText="1"/>
    </xf>
    <xf numFmtId="0" fontId="0" fillId="4" borderId="27" xfId="0" applyFill="1" applyBorder="1">
      <alignment vertical="center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D37C351-0A7C-4788-916B-520BE0FB1279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1</xdr:col>
      <xdr:colOff>1690687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42</xdr:col>
      <xdr:colOff>248142</xdr:colOff>
      <xdr:row>205</xdr:row>
      <xdr:rowOff>26987</xdr:rowOff>
    </xdr:from>
    <xdr:to>
      <xdr:col>54</xdr:col>
      <xdr:colOff>513802</xdr:colOff>
      <xdr:row>251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18</xdr:row>
      <xdr:rowOff>518578</xdr:rowOff>
    </xdr:from>
    <xdr:to>
      <xdr:col>1</xdr:col>
      <xdr:colOff>1690686</xdr:colOff>
      <xdr:row>19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190502</xdr:colOff>
      <xdr:row>14</xdr:row>
      <xdr:rowOff>285751</xdr:rowOff>
    </xdr:from>
    <xdr:to>
      <xdr:col>6</xdr:col>
      <xdr:colOff>1023938</xdr:colOff>
      <xdr:row>16</xdr:row>
      <xdr:rowOff>571499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0502" y="10906126"/>
          <a:ext cx="16906874" cy="17144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152406</xdr:colOff>
      <xdr:row>27</xdr:row>
      <xdr:rowOff>485775</xdr:rowOff>
    </xdr:from>
    <xdr:to>
      <xdr:col>6</xdr:col>
      <xdr:colOff>1619253</xdr:colOff>
      <xdr:row>30</xdr:row>
      <xdr:rowOff>503871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2406" y="20964525"/>
          <a:ext cx="17540285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23</xdr:col>
      <xdr:colOff>228600</xdr:colOff>
      <xdr:row>23</xdr:row>
      <xdr:rowOff>228600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39F9509-1D18-4118-8B83-52AA0992F547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W34"/>
  <sheetViews>
    <sheetView tabSelected="1" view="pageBreakPreview" topLeftCell="A13" zoomScale="40" zoomScaleNormal="25" zoomScaleSheetLayoutView="40" zoomScalePageLayoutView="10" workbookViewId="0">
      <selection activeCell="C26" sqref="C26"/>
    </sheetView>
  </sheetViews>
  <sheetFormatPr defaultRowHeight="13.5"/>
  <cols>
    <col min="1" max="1" width="77.25" customWidth="1"/>
    <col min="2" max="2" width="34.5" customWidth="1"/>
    <col min="3" max="3" width="29.625" customWidth="1"/>
    <col min="4" max="4" width="29.625" style="12" customWidth="1"/>
    <col min="5" max="5" width="29.625" customWidth="1"/>
    <col min="6" max="6" width="10.375" customWidth="1"/>
    <col min="7" max="7" width="29.25" customWidth="1"/>
    <col min="8" max="8" width="34.875" customWidth="1"/>
    <col min="9" max="13" width="34.875" hidden="1" customWidth="1"/>
    <col min="14" max="14" width="13.375" hidden="1" customWidth="1"/>
    <col min="15" max="15" width="15.875" hidden="1" customWidth="1"/>
    <col min="16" max="18" width="9" hidden="1" customWidth="1"/>
    <col min="19" max="23" width="0" hidden="1" customWidth="1"/>
  </cols>
  <sheetData>
    <row r="1" spans="1:17" s="1" customFormat="1" ht="106.15" customHeight="1">
      <c r="A1" s="24" t="s">
        <v>8</v>
      </c>
      <c r="B1" s="25"/>
      <c r="C1" s="26"/>
      <c r="D1" s="26"/>
      <c r="E1" s="28"/>
      <c r="F1" s="43" t="s">
        <v>1</v>
      </c>
      <c r="G1" s="43"/>
      <c r="H1" s="8"/>
      <c r="I1" s="8"/>
      <c r="M1" s="3"/>
      <c r="N1" s="3"/>
      <c r="O1" s="3"/>
      <c r="P1" s="3"/>
      <c r="Q1" s="3"/>
    </row>
    <row r="2" spans="1:17" s="6" customFormat="1" ht="48.75" customHeight="1">
      <c r="A2" s="4"/>
      <c r="B2" s="4"/>
      <c r="C2" s="4"/>
      <c r="D2" s="11"/>
      <c r="E2" s="4"/>
      <c r="F2" s="4"/>
      <c r="G2" s="4"/>
      <c r="H2" s="1"/>
      <c r="I2" s="1"/>
      <c r="J2" s="1"/>
      <c r="K2" s="1"/>
      <c r="L2" s="1"/>
      <c r="M2" s="4"/>
      <c r="N2" s="4"/>
      <c r="O2" s="4"/>
      <c r="P2" s="4"/>
      <c r="Q2" s="5"/>
    </row>
    <row r="3" spans="1:17" s="1" customFormat="1" ht="72" customHeight="1" thickBot="1">
      <c r="A3" s="7"/>
      <c r="B3" s="8"/>
      <c r="C3" s="48" t="s">
        <v>10</v>
      </c>
      <c r="D3" s="49"/>
      <c r="E3" s="13">
        <v>46132</v>
      </c>
      <c r="F3" s="29" t="s">
        <v>11</v>
      </c>
      <c r="H3" s="2"/>
      <c r="I3" s="2"/>
      <c r="J3" s="2"/>
      <c r="K3" s="2"/>
      <c r="L3" s="2"/>
    </row>
    <row r="4" spans="1:17" s="1" customFormat="1" ht="63.75" customHeight="1">
      <c r="A4" s="44" t="s">
        <v>0</v>
      </c>
      <c r="B4" s="46" t="s">
        <v>5</v>
      </c>
      <c r="C4" s="46" t="s">
        <v>4</v>
      </c>
      <c r="D4" s="30" t="s">
        <v>9</v>
      </c>
      <c r="E4" s="31" t="s">
        <v>6</v>
      </c>
      <c r="H4" s="2"/>
      <c r="I4" s="2"/>
      <c r="J4" s="2"/>
      <c r="K4" s="2"/>
      <c r="L4" s="2"/>
    </row>
    <row r="5" spans="1:17" s="1" customFormat="1" ht="42" customHeight="1" thickBot="1">
      <c r="A5" s="45"/>
      <c r="B5" s="47"/>
      <c r="C5" s="47"/>
      <c r="D5" s="19" t="s">
        <v>2</v>
      </c>
      <c r="E5" s="20" t="s">
        <v>3</v>
      </c>
      <c r="H5" s="2"/>
      <c r="I5" s="2"/>
      <c r="J5" s="2"/>
      <c r="K5" s="2"/>
      <c r="L5" s="2"/>
    </row>
    <row r="6" spans="1:17" s="2" customFormat="1" ht="57" customHeight="1" thickBot="1">
      <c r="A6" s="21" t="str">
        <f>M6</f>
        <v>SEASPAN BENEFACTOR</v>
      </c>
      <c r="B6" s="22" t="str">
        <f>N6</f>
        <v>075W</v>
      </c>
      <c r="C6" s="34" t="str">
        <f>TEXT(DATE(VALUE(RIGHT(SUBSTITUTE(I6,"/ 12:00:00 GMT-4",""), 4)), MONTH(1&amp;MID(I6, FIND(" ",I6, 5) + 1, 3)), VALUE(MID(I6, FIND(" ",I6, 1) + 1, IF(ISNUMBER(VALUE(MID(I6, 6, 1))), 2, 1)))), "MM/DD")</f>
        <v>04/20</v>
      </c>
      <c r="D6" s="34" t="str">
        <f t="shared" ref="D6:E11" si="0">TEXT(DATE(VALUE(RIGHT(SUBSTITUTE(J6,"/ 12:00:00 GMT-4",""), 4)), MONTH(1&amp;MID(J6, FIND(" ",J6, 5) + 1, 3)), VALUE(MID(J6, FIND(" ",J6, 1) + 1, IF(ISNUMBER(VALUE(MID(J6, 6, 1))), 2, 1)))), "MM/DD")</f>
        <v>05/12</v>
      </c>
      <c r="E6" s="35" t="str">
        <f t="shared" si="0"/>
        <v>05/27</v>
      </c>
      <c r="H6" s="9"/>
      <c r="I6" s="53" t="s">
        <v>17</v>
      </c>
      <c r="J6" s="53" t="s">
        <v>16</v>
      </c>
      <c r="K6" s="53" t="s">
        <v>34</v>
      </c>
      <c r="L6" s="52" t="s">
        <v>50</v>
      </c>
      <c r="M6" s="42" t="str">
        <f>LEFT(L6,FIND("/",L6)-1)</f>
        <v>SEASPAN BENEFACTOR</v>
      </c>
      <c r="N6" s="42" t="str">
        <f>MID(L6,FIND("/",L6)+1,LEN(L6)-FIND("/",L6))</f>
        <v>075W</v>
      </c>
    </row>
    <row r="7" spans="1:17" s="2" customFormat="1" ht="57" customHeight="1" thickBot="1">
      <c r="A7" s="17" t="str">
        <f t="shared" ref="A7:A13" si="1">M7</f>
        <v>ONE OLYMPUS</v>
      </c>
      <c r="B7" s="16" t="str">
        <f t="shared" ref="B7:B13" si="2">N7</f>
        <v>080W</v>
      </c>
      <c r="C7" s="36" t="str">
        <f t="shared" ref="C7:C11" si="3">TEXT(DATE(VALUE(RIGHT(SUBSTITUTE(I7,"/ 12:00:00 GMT-4",""), 4)), MONTH(1&amp;MID(I7, FIND(" ",I7, 5) + 1, 3)), VALUE(MID(I7, FIND(" ",I7, 1) + 1, IF(ISNUMBER(VALUE(MID(I7, 6, 1))), 2, 1)))), "MM/DD")</f>
        <v>04/27</v>
      </c>
      <c r="D7" s="36" t="str">
        <f t="shared" si="0"/>
        <v>05/19</v>
      </c>
      <c r="E7" s="37" t="str">
        <f t="shared" si="0"/>
        <v>06/03</v>
      </c>
      <c r="H7" s="9"/>
      <c r="I7" s="53" t="s">
        <v>19</v>
      </c>
      <c r="J7" s="53" t="s">
        <v>15</v>
      </c>
      <c r="K7" s="53" t="s">
        <v>35</v>
      </c>
      <c r="L7" s="52" t="s">
        <v>20</v>
      </c>
      <c r="M7" s="42" t="str">
        <f t="shared" ref="M7:M10" si="4">LEFT(L7,FIND("/",L7)-1)</f>
        <v>ONE OLYMPUS</v>
      </c>
      <c r="N7" s="42" t="str">
        <f t="shared" ref="N7:N10" si="5">MID(L7,FIND("/",L7)+1,LEN(L7)-FIND("/",L7))</f>
        <v>080W</v>
      </c>
    </row>
    <row r="8" spans="1:17" s="2" customFormat="1" ht="57" customHeight="1" thickBot="1">
      <c r="A8" s="17" t="str">
        <f t="shared" si="1"/>
        <v>TBA</v>
      </c>
      <c r="B8" s="16" t="str">
        <f t="shared" si="2"/>
        <v>TBA 1</v>
      </c>
      <c r="C8" s="36" t="str">
        <f t="shared" si="3"/>
        <v>05/04</v>
      </c>
      <c r="D8" s="36" t="str">
        <f t="shared" si="0"/>
        <v>05/26</v>
      </c>
      <c r="E8" s="37" t="str">
        <f t="shared" si="0"/>
        <v>06/10</v>
      </c>
      <c r="H8" s="9"/>
      <c r="I8" s="53" t="s">
        <v>24</v>
      </c>
      <c r="J8" s="53" t="s">
        <v>18</v>
      </c>
      <c r="K8" s="53" t="s">
        <v>36</v>
      </c>
      <c r="L8" s="52" t="s">
        <v>21</v>
      </c>
      <c r="M8" s="42" t="str">
        <f t="shared" si="4"/>
        <v>TBA</v>
      </c>
      <c r="N8" s="42" t="str">
        <f t="shared" si="5"/>
        <v>TBA 1</v>
      </c>
    </row>
    <row r="9" spans="1:17" s="2" customFormat="1" ht="57" customHeight="1" thickBot="1">
      <c r="A9" s="17" t="str">
        <f t="shared" si="1"/>
        <v>TBA</v>
      </c>
      <c r="B9" s="16" t="str">
        <f t="shared" si="2"/>
        <v>TBA 2</v>
      </c>
      <c r="C9" s="36" t="str">
        <f t="shared" si="3"/>
        <v>05/11</v>
      </c>
      <c r="D9" s="36" t="str">
        <f t="shared" si="0"/>
        <v>06/02</v>
      </c>
      <c r="E9" s="37" t="str">
        <f t="shared" si="0"/>
        <v>06/17</v>
      </c>
      <c r="H9" s="9"/>
      <c r="I9" s="53" t="s">
        <v>25</v>
      </c>
      <c r="J9" s="53" t="s">
        <v>37</v>
      </c>
      <c r="K9" s="53" t="s">
        <v>38</v>
      </c>
      <c r="L9" s="52" t="s">
        <v>22</v>
      </c>
      <c r="M9" s="42" t="str">
        <f t="shared" si="4"/>
        <v>TBA</v>
      </c>
      <c r="N9" s="42" t="str">
        <f t="shared" si="5"/>
        <v>TBA 2</v>
      </c>
    </row>
    <row r="10" spans="1:17" s="2" customFormat="1" ht="57" customHeight="1" thickBot="1">
      <c r="A10" s="17" t="str">
        <f t="shared" si="1"/>
        <v>TBA</v>
      </c>
      <c r="B10" s="16" t="str">
        <f t="shared" si="2"/>
        <v>TBA 3</v>
      </c>
      <c r="C10" s="36" t="str">
        <f t="shared" si="3"/>
        <v>05/18</v>
      </c>
      <c r="D10" s="36" t="str">
        <f t="shared" si="0"/>
        <v>06/09</v>
      </c>
      <c r="E10" s="37" t="str">
        <f t="shared" si="0"/>
        <v>06/24</v>
      </c>
      <c r="H10" s="9"/>
      <c r="I10" s="53" t="s">
        <v>26</v>
      </c>
      <c r="J10" s="53" t="s">
        <v>39</v>
      </c>
      <c r="K10" s="53" t="s">
        <v>40</v>
      </c>
      <c r="L10" s="52" t="s">
        <v>23</v>
      </c>
      <c r="M10" s="42" t="str">
        <f t="shared" si="4"/>
        <v>TBA</v>
      </c>
      <c r="N10" s="42" t="str">
        <f t="shared" si="5"/>
        <v>TBA 3</v>
      </c>
    </row>
    <row r="11" spans="1:17" s="2" customFormat="1" ht="57" customHeight="1" thickBot="1">
      <c r="A11" s="17" t="str">
        <f t="shared" si="1"/>
        <v>TBA</v>
      </c>
      <c r="B11" s="16" t="str">
        <f t="shared" si="2"/>
        <v>TBA 4</v>
      </c>
      <c r="C11" s="36" t="str">
        <f t="shared" si="3"/>
        <v>05/25</v>
      </c>
      <c r="D11" s="36" t="str">
        <f t="shared" si="0"/>
        <v>06/16</v>
      </c>
      <c r="E11" s="37" t="str">
        <f t="shared" si="0"/>
        <v>07/01</v>
      </c>
      <c r="H11" s="9"/>
      <c r="I11" s="53" t="s">
        <v>41</v>
      </c>
      <c r="J11" s="53" t="s">
        <v>42</v>
      </c>
      <c r="K11" s="53" t="s">
        <v>43</v>
      </c>
      <c r="L11" s="52" t="s">
        <v>31</v>
      </c>
      <c r="M11" s="42" t="str">
        <f t="shared" ref="M11:M13" si="6">LEFT(L11,FIND("/",L11)-1)</f>
        <v>TBA</v>
      </c>
      <c r="N11" s="42" t="str">
        <f t="shared" ref="N11:N13" si="7">MID(L11,FIND("/",L11)+1,LEN(L11)-FIND("/",L11))</f>
        <v>TBA 4</v>
      </c>
    </row>
    <row r="12" spans="1:17" s="9" customFormat="1" ht="57" customHeight="1" thickBot="1">
      <c r="A12" s="17" t="str">
        <f t="shared" si="1"/>
        <v>TBA</v>
      </c>
      <c r="B12" s="16" t="str">
        <f t="shared" si="2"/>
        <v>TBA 5</v>
      </c>
      <c r="C12" s="36" t="str">
        <f t="shared" ref="C12" si="8">TEXT(DATE(VALUE(RIGHT(SUBSTITUTE(I12,"/ 12:00:00 GMT-4",""), 4)), MONTH(1&amp;MID(I12, FIND(" ",I12, 5) + 1, 3)), VALUE(MID(I12, FIND(" ",I12, 1) + 1, IF(ISNUMBER(VALUE(MID(I12, 6, 1))), 2, 1)))), "MM/DD")</f>
        <v>06/01</v>
      </c>
      <c r="D12" s="36" t="str">
        <f t="shared" ref="D12" si="9">TEXT(DATE(VALUE(RIGHT(SUBSTITUTE(J12,"/ 12:00:00 GMT-4",""), 4)), MONTH(1&amp;MID(J12, FIND(" ",J12, 5) + 1, 3)), VALUE(MID(J12, FIND(" ",J12, 1) + 1, IF(ISNUMBER(VALUE(MID(J12, 6, 1))), 2, 1)))), "MM/DD")</f>
        <v>06/23</v>
      </c>
      <c r="E12" s="37" t="str">
        <f t="shared" ref="E12" si="10">TEXT(DATE(VALUE(RIGHT(SUBSTITUTE(K12,"/ 12:00:00 GMT-4",""), 4)), MONTH(1&amp;MID(K12, FIND(" ",K12, 5) + 1, 3)), VALUE(MID(K12, FIND(" ",K12, 1) + 1, IF(ISNUMBER(VALUE(MID(K12, 6, 1))), 2, 1)))), "MM/DD")</f>
        <v>07/08</v>
      </c>
      <c r="I12" s="53" t="s">
        <v>44</v>
      </c>
      <c r="J12" s="53" t="s">
        <v>45</v>
      </c>
      <c r="K12" s="53" t="s">
        <v>46</v>
      </c>
      <c r="L12" s="52" t="s">
        <v>32</v>
      </c>
      <c r="M12" s="42" t="str">
        <f t="shared" si="6"/>
        <v>TBA</v>
      </c>
      <c r="N12" s="42" t="str">
        <f t="shared" si="7"/>
        <v>TBA 5</v>
      </c>
    </row>
    <row r="13" spans="1:17" s="9" customFormat="1" ht="57" customHeight="1" thickBot="1">
      <c r="A13" s="17" t="str">
        <f t="shared" si="1"/>
        <v>TBA</v>
      </c>
      <c r="B13" s="16" t="str">
        <f t="shared" si="2"/>
        <v>TBA 6</v>
      </c>
      <c r="C13" s="36" t="str">
        <f t="shared" ref="C13" si="11">TEXT(DATE(VALUE(RIGHT(SUBSTITUTE(I13,"/ 12:00:00 GMT-4",""), 4)), MONTH(1&amp;MID(I13, FIND(" ",I13, 5) + 1, 3)), VALUE(MID(I13, FIND(" ",I13, 1) + 1, IF(ISNUMBER(VALUE(MID(I13, 6, 1))), 2, 1)))), "MM/DD")</f>
        <v>06/08</v>
      </c>
      <c r="D13" s="36" t="str">
        <f t="shared" ref="D13" si="12">TEXT(DATE(VALUE(RIGHT(SUBSTITUTE(J13,"/ 12:00:00 GMT-4",""), 4)), MONTH(1&amp;MID(J13, FIND(" ",J13, 5) + 1, 3)), VALUE(MID(J13, FIND(" ",J13, 1) + 1, IF(ISNUMBER(VALUE(MID(J13, 6, 1))), 2, 1)))), "MM/DD")</f>
        <v>06/30</v>
      </c>
      <c r="E13" s="37" t="str">
        <f t="shared" ref="E13" si="13">TEXT(DATE(VALUE(RIGHT(SUBSTITUTE(K13,"/ 12:00:00 GMT-4",""), 4)), MONTH(1&amp;MID(K13, FIND(" ",K13, 5) + 1, 3)), VALUE(MID(K13, FIND(" ",K13, 1) + 1, IF(ISNUMBER(VALUE(MID(K13, 6, 1))), 2, 1)))), "MM/DD")</f>
        <v>07/15</v>
      </c>
      <c r="I13" s="53" t="s">
        <v>52</v>
      </c>
      <c r="J13" s="53" t="s">
        <v>53</v>
      </c>
      <c r="K13" s="53" t="s">
        <v>54</v>
      </c>
      <c r="L13" s="52" t="s">
        <v>33</v>
      </c>
      <c r="M13" s="42" t="str">
        <f t="shared" si="6"/>
        <v>TBA</v>
      </c>
      <c r="N13" s="42" t="str">
        <f t="shared" si="7"/>
        <v>TBA 6</v>
      </c>
    </row>
    <row r="14" spans="1:17" s="9" customFormat="1" ht="57" customHeight="1" thickBot="1">
      <c r="A14" s="23" t="str">
        <f t="shared" ref="A14" si="14">M14</f>
        <v>TBA</v>
      </c>
      <c r="B14" s="18" t="str">
        <f t="shared" ref="B14" si="15">N14</f>
        <v>TBA 7</v>
      </c>
      <c r="C14" s="40" t="str">
        <f t="shared" ref="C14" si="16">TEXT(DATE(VALUE(RIGHT(SUBSTITUTE(I14,"/ 12:00:00 GMT-4",""), 4)), MONTH(1&amp;MID(I14, FIND(" ",I14, 5) + 1, 3)), VALUE(MID(I14, FIND(" ",I14, 1) + 1, IF(ISNUMBER(VALUE(MID(I14, 6, 1))), 2, 1)))), "MM/DD")</f>
        <v>06/15</v>
      </c>
      <c r="D14" s="40" t="str">
        <f t="shared" ref="D14" si="17">TEXT(DATE(VALUE(RIGHT(SUBSTITUTE(J14,"/ 12:00:00 GMT-4",""), 4)), MONTH(1&amp;MID(J14, FIND(" ",J14, 5) + 1, 3)), VALUE(MID(J14, FIND(" ",J14, 1) + 1, IF(ISNUMBER(VALUE(MID(J14, 6, 1))), 2, 1)))), "MM/DD")</f>
        <v>07/07</v>
      </c>
      <c r="E14" s="41" t="str">
        <f t="shared" ref="E14" si="18">TEXT(DATE(VALUE(RIGHT(SUBSTITUTE(K14,"/ 12:00:00 GMT-4",""), 4)), MONTH(1&amp;MID(K14, FIND(" ",K14, 5) + 1, 3)), VALUE(MID(K14, FIND(" ",K14, 1) + 1, IF(ISNUMBER(VALUE(MID(K14, 6, 1))), 2, 1)))), "MM/DD")</f>
        <v>07/22</v>
      </c>
      <c r="I14" s="53" t="s">
        <v>55</v>
      </c>
      <c r="J14" s="53" t="s">
        <v>56</v>
      </c>
      <c r="K14" s="53" t="s">
        <v>57</v>
      </c>
      <c r="L14" s="52" t="s">
        <v>51</v>
      </c>
      <c r="M14" s="42" t="str">
        <f t="shared" ref="M14" si="19">LEFT(L14,FIND("/",L14)-1)</f>
        <v>TBA</v>
      </c>
      <c r="N14" s="42" t="str">
        <f t="shared" ref="N14" si="20">MID(L14,FIND("/",L14)+1,LEN(L14)-FIND("/",L14))</f>
        <v>TBA 7</v>
      </c>
    </row>
    <row r="15" spans="1:17" s="9" customFormat="1" ht="57" customHeight="1">
      <c r="A15" s="33"/>
      <c r="B15" s="14"/>
      <c r="C15" s="38"/>
      <c r="D15" s="38"/>
      <c r="E15" s="38"/>
      <c r="I15" s="39"/>
      <c r="J15" s="39"/>
      <c r="K15" s="39"/>
      <c r="L15" s="51"/>
      <c r="M15" s="42"/>
      <c r="N15" s="42"/>
    </row>
    <row r="16" spans="1:17" s="9" customFormat="1" ht="57" customHeight="1"/>
    <row r="17" spans="1:23" s="9" customFormat="1" ht="57" customHeight="1">
      <c r="A17" s="14"/>
      <c r="B17" s="14"/>
      <c r="C17" s="15"/>
      <c r="D17" s="15"/>
      <c r="E17" s="15"/>
    </row>
    <row r="18" spans="1:23" s="9" customFormat="1" ht="106.9" customHeight="1">
      <c r="A18" s="24" t="s">
        <v>8</v>
      </c>
      <c r="B18" s="25"/>
      <c r="C18" s="25"/>
      <c r="D18" s="27"/>
      <c r="E18" s="28"/>
      <c r="F18" s="43" t="s">
        <v>1</v>
      </c>
      <c r="G18" s="43"/>
      <c r="H18" s="2"/>
      <c r="I18" s="2"/>
      <c r="J18" s="2"/>
      <c r="K18" s="2"/>
      <c r="L18" s="2"/>
    </row>
    <row r="19" spans="1:23" s="9" customFormat="1" ht="57" customHeight="1">
      <c r="A19" s="4"/>
      <c r="B19" s="4"/>
      <c r="C19" s="4"/>
      <c r="D19" s="11"/>
      <c r="E19" s="4"/>
      <c r="F19" s="4"/>
      <c r="H19" s="2"/>
      <c r="I19" s="2"/>
      <c r="J19" s="2"/>
      <c r="K19" s="2"/>
      <c r="L19" s="2"/>
    </row>
    <row r="20" spans="1:23" s="2" customFormat="1" ht="57" customHeight="1" thickBot="1">
      <c r="A20" s="7"/>
      <c r="B20" s="8"/>
      <c r="C20" s="48" t="s">
        <v>12</v>
      </c>
      <c r="D20" s="48"/>
      <c r="E20" s="13">
        <f>E3</f>
        <v>46132</v>
      </c>
      <c r="F20" s="29" t="s">
        <v>13</v>
      </c>
    </row>
    <row r="21" spans="1:23" s="2" customFormat="1" ht="66.75" customHeight="1">
      <c r="A21" s="44" t="s">
        <v>0</v>
      </c>
      <c r="B21" s="46" t="s">
        <v>5</v>
      </c>
      <c r="C21" s="46" t="s">
        <v>4</v>
      </c>
      <c r="D21" s="30" t="s">
        <v>14</v>
      </c>
      <c r="E21" s="31" t="s">
        <v>7</v>
      </c>
      <c r="F21" s="1"/>
    </row>
    <row r="22" spans="1:23" s="1" customFormat="1" ht="39.75" customHeight="1" thickBot="1">
      <c r="A22" s="45"/>
      <c r="B22" s="47"/>
      <c r="C22" s="47"/>
      <c r="D22" s="19" t="s">
        <v>2</v>
      </c>
      <c r="E22" s="20" t="s">
        <v>3</v>
      </c>
      <c r="H22" s="2"/>
      <c r="I22" s="2"/>
      <c r="J22" s="2"/>
      <c r="K22" s="2"/>
      <c r="L22" s="2"/>
    </row>
    <row r="23" spans="1:23" s="2" customFormat="1" ht="57" customHeight="1">
      <c r="A23" s="50" t="str">
        <f>J23</f>
        <v>MOL CHARISMA</v>
      </c>
      <c r="B23" s="54" t="str">
        <f>K23</f>
        <v>235W</v>
      </c>
      <c r="C23" s="34">
        <f>S23</f>
        <v>46132</v>
      </c>
      <c r="D23" s="34">
        <f>O23</f>
        <v>46139</v>
      </c>
      <c r="E23" s="35">
        <f>P23</f>
        <v>46202</v>
      </c>
      <c r="J23" s="64" t="s">
        <v>27</v>
      </c>
      <c r="K23" s="65" t="s">
        <v>28</v>
      </c>
      <c r="L23" s="66">
        <v>46132</v>
      </c>
      <c r="M23" s="65" t="s">
        <v>59</v>
      </c>
      <c r="N23" s="65" t="s">
        <v>59</v>
      </c>
      <c r="O23" s="66">
        <v>46139</v>
      </c>
      <c r="P23" s="66">
        <v>46202</v>
      </c>
      <c r="Q23" s="65">
        <v>63</v>
      </c>
      <c r="R23" s="65">
        <v>70</v>
      </c>
      <c r="S23" s="66">
        <v>46132</v>
      </c>
      <c r="T23" s="66">
        <v>46132</v>
      </c>
      <c r="U23" s="65" t="s">
        <v>60</v>
      </c>
      <c r="V23" s="65" t="s">
        <v>61</v>
      </c>
      <c r="W23" s="67" t="s">
        <v>58</v>
      </c>
    </row>
    <row r="24" spans="1:23" s="2" customFormat="1" ht="57" customHeight="1">
      <c r="A24" s="55" t="str">
        <f t="shared" ref="A24:B25" si="21">J24</f>
        <v>YM TRUST</v>
      </c>
      <c r="B24" s="56" t="str">
        <f t="shared" si="21"/>
        <v>104W</v>
      </c>
      <c r="C24" s="36">
        <f t="shared" ref="C24:C25" si="22">S24</f>
        <v>46139</v>
      </c>
      <c r="D24" s="36">
        <f t="shared" ref="D24:E25" si="23">O24</f>
        <v>46146</v>
      </c>
      <c r="E24" s="37">
        <f t="shared" si="23"/>
        <v>46209</v>
      </c>
      <c r="J24" s="68" t="s">
        <v>29</v>
      </c>
      <c r="K24" s="62" t="s">
        <v>30</v>
      </c>
      <c r="L24" s="63">
        <v>46139</v>
      </c>
      <c r="M24" s="62" t="s">
        <v>59</v>
      </c>
      <c r="N24" s="62" t="s">
        <v>59</v>
      </c>
      <c r="O24" s="63">
        <v>46146</v>
      </c>
      <c r="P24" s="63">
        <v>46209</v>
      </c>
      <c r="Q24" s="62">
        <v>63</v>
      </c>
      <c r="R24" s="62">
        <v>70</v>
      </c>
      <c r="S24" s="63">
        <v>46139</v>
      </c>
      <c r="T24" s="63">
        <v>46139</v>
      </c>
      <c r="U24" s="62" t="s">
        <v>60</v>
      </c>
      <c r="V24" s="62" t="s">
        <v>61</v>
      </c>
      <c r="W24" s="69" t="s">
        <v>58</v>
      </c>
    </row>
    <row r="25" spans="1:23" s="2" customFormat="1" ht="57" customHeight="1">
      <c r="A25" s="55" t="str">
        <f t="shared" si="21"/>
        <v>YM TRANQUILITY</v>
      </c>
      <c r="B25" s="56" t="str">
        <f t="shared" si="21"/>
        <v>19W</v>
      </c>
      <c r="C25" s="36">
        <f t="shared" si="22"/>
        <v>46149</v>
      </c>
      <c r="D25" s="36">
        <f t="shared" si="23"/>
        <v>46159</v>
      </c>
      <c r="E25" s="37">
        <f t="shared" si="23"/>
        <v>46223</v>
      </c>
      <c r="F25" s="9"/>
      <c r="J25" s="70" t="s">
        <v>47</v>
      </c>
      <c r="K25" s="60" t="s">
        <v>48</v>
      </c>
      <c r="L25" s="61">
        <v>46149</v>
      </c>
      <c r="M25" s="60" t="s">
        <v>59</v>
      </c>
      <c r="N25" s="60" t="s">
        <v>59</v>
      </c>
      <c r="O25" s="61">
        <v>46159</v>
      </c>
      <c r="P25" s="61">
        <v>46223</v>
      </c>
      <c r="Q25" s="60">
        <v>64</v>
      </c>
      <c r="R25" s="60">
        <v>74</v>
      </c>
      <c r="S25" s="61">
        <v>46149</v>
      </c>
      <c r="T25" s="61">
        <v>46149</v>
      </c>
      <c r="U25" s="60" t="s">
        <v>60</v>
      </c>
      <c r="V25" s="60" t="s">
        <v>61</v>
      </c>
      <c r="W25" s="71" t="s">
        <v>58</v>
      </c>
    </row>
    <row r="26" spans="1:23" s="2" customFormat="1" ht="57" customHeight="1" thickBot="1">
      <c r="A26" s="57" t="str">
        <f t="shared" ref="A26" si="24">J26</f>
        <v>HYUNDAI SATURN</v>
      </c>
      <c r="B26" s="58">
        <f t="shared" ref="B26" si="25">K26</f>
        <v>52</v>
      </c>
      <c r="C26" s="40">
        <f t="shared" ref="C26" si="26">S26</f>
        <v>46163</v>
      </c>
      <c r="D26" s="40">
        <f t="shared" ref="D26" si="27">O26</f>
        <v>46173</v>
      </c>
      <c r="E26" s="41">
        <f t="shared" ref="E26" si="28">P26</f>
        <v>46237</v>
      </c>
      <c r="F26" s="9"/>
      <c r="J26" s="72" t="s">
        <v>49</v>
      </c>
      <c r="K26" s="73">
        <v>52</v>
      </c>
      <c r="L26" s="74">
        <v>46163</v>
      </c>
      <c r="M26" s="73" t="s">
        <v>59</v>
      </c>
      <c r="N26" s="73" t="s">
        <v>59</v>
      </c>
      <c r="O26" s="74">
        <v>46173</v>
      </c>
      <c r="P26" s="74">
        <v>46237</v>
      </c>
      <c r="Q26" s="73">
        <v>64</v>
      </c>
      <c r="R26" s="73">
        <v>74</v>
      </c>
      <c r="S26" s="74">
        <v>46163</v>
      </c>
      <c r="T26" s="74">
        <v>46163</v>
      </c>
      <c r="U26" s="73" t="s">
        <v>60</v>
      </c>
      <c r="V26" s="73" t="s">
        <v>61</v>
      </c>
      <c r="W26" s="75"/>
    </row>
    <row r="27" spans="1:23" s="59" customFormat="1" ht="57" customHeight="1">
      <c r="A27" s="33"/>
      <c r="B27" s="14"/>
      <c r="C27" s="15"/>
      <c r="D27" s="15"/>
      <c r="E27" s="15"/>
      <c r="F27" s="32"/>
    </row>
    <row r="28" spans="1:23" s="2" customFormat="1" ht="57" customHeight="1">
      <c r="A28" s="33"/>
      <c r="B28" s="14"/>
      <c r="C28" s="15"/>
      <c r="D28" s="15"/>
      <c r="E28" s="15"/>
      <c r="F28" s="9"/>
    </row>
    <row r="29" spans="1:23" s="2" customFormat="1" ht="57" customHeight="1">
      <c r="A29" s="14"/>
      <c r="B29" s="14"/>
      <c r="C29" s="15"/>
      <c r="D29" s="15"/>
      <c r="E29" s="15"/>
      <c r="F29" s="32"/>
    </row>
    <row r="30" spans="1:23" s="2" customFormat="1" ht="57" customHeight="1">
      <c r="A30" s="14"/>
      <c r="B30" s="14"/>
      <c r="C30" s="15"/>
      <c r="D30" s="15"/>
      <c r="E30" s="15"/>
      <c r="F30" s="32"/>
    </row>
    <row r="31" spans="1:23" s="2" customFormat="1" ht="57" customHeight="1">
      <c r="A31" s="14"/>
      <c r="B31" s="14"/>
      <c r="C31" s="15"/>
      <c r="D31" s="15"/>
      <c r="E31" s="14"/>
      <c r="F31" s="9"/>
    </row>
    <row r="32" spans="1:23" s="2" customFormat="1" ht="57" customHeight="1">
      <c r="A32" s="14"/>
      <c r="B32" s="14"/>
      <c r="C32" s="15"/>
      <c r="D32" s="15"/>
      <c r="E32" s="14"/>
      <c r="F32" s="9"/>
    </row>
    <row r="33" spans="1:6" s="2" customFormat="1" ht="57" customHeight="1">
      <c r="A33" s="10"/>
      <c r="B33" s="9"/>
      <c r="C33" s="9"/>
      <c r="D33" s="9"/>
      <c r="E33" s="9"/>
      <c r="F33" s="9"/>
    </row>
    <row r="34" spans="1:6" s="2" customFormat="1" ht="57" customHeight="1"/>
  </sheetData>
  <mergeCells count="10">
    <mergeCell ref="F1:G1"/>
    <mergeCell ref="A21:A22"/>
    <mergeCell ref="B21:B22"/>
    <mergeCell ref="C21:C22"/>
    <mergeCell ref="A4:A5"/>
    <mergeCell ref="B4:B5"/>
    <mergeCell ref="C4:C5"/>
    <mergeCell ref="F18:G18"/>
    <mergeCell ref="C3:D3"/>
    <mergeCell ref="C20:D20"/>
  </mergeCells>
  <phoneticPr fontId="2"/>
  <pageMargins left="0.9055118110236221" right="0.31496062992125984" top="0.55118110236220474" bottom="0.35433070866141736" header="0.31496062992125984" footer="0.31496062992125984"/>
  <pageSetup paperSize="9" scale="57" fitToHeight="0" orientation="landscape" r:id="rId1"/>
  <rowBreaks count="2" manualBreakCount="2">
    <brk id="17" max="16383" man="1"/>
    <brk id="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2026-03-19T08:30:42Z</cp:lastPrinted>
  <dcterms:created xsi:type="dcterms:W3CDTF">2016-03-18T07:26:58Z</dcterms:created>
  <dcterms:modified xsi:type="dcterms:W3CDTF">2026-04-20T06:19:57Z</dcterms:modified>
</cp:coreProperties>
</file>