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97D602E-03D4-42DB-8138-554EE97A1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A14" i="1"/>
  <c r="B14" i="1"/>
  <c r="C14" i="1"/>
  <c r="D14" i="1"/>
  <c r="E14" i="1"/>
  <c r="F14" i="1" s="1"/>
  <c r="N14" i="1"/>
  <c r="O14" i="1"/>
  <c r="A7" i="1"/>
  <c r="N11" i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O6" i="1"/>
  <c r="B6" i="1" s="1"/>
  <c r="N6" i="1"/>
  <c r="A6" i="1" s="1"/>
  <c r="D6" i="1"/>
  <c r="E6" i="1"/>
  <c r="F6" i="1" s="1"/>
  <c r="D7" i="1"/>
  <c r="E7" i="1"/>
  <c r="F7" i="1" s="1"/>
  <c r="D8" i="1"/>
  <c r="E8" i="1"/>
  <c r="F8" i="1" s="1"/>
  <c r="D9" i="1"/>
  <c r="E9" i="1"/>
  <c r="D10" i="1"/>
  <c r="E10" i="1"/>
  <c r="F10" i="1" s="1"/>
  <c r="D11" i="1"/>
  <c r="E11" i="1"/>
  <c r="F11" i="1" s="1"/>
  <c r="D12" i="1"/>
  <c r="E12" i="1"/>
  <c r="F12" i="1" s="1"/>
  <c r="D13" i="1"/>
  <c r="E13" i="1"/>
  <c r="F13" i="1" s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<sst xmlns="http://schemas.openxmlformats.org/spreadsheetml/2006/main" count="48" uniqueCount="47">
  <si>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</si>
  <si>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</si>
  <si>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</si>
  <si>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</si>
  <si>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</si>
  <si>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</si>
  <si>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</si>
  <si>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</si>
  <si>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</si>
  <si>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</si>
  <si>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</si>
  <si>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Mon 11th May 2026</t>
  </si>
  <si>
    <t>Fri 29th May 2026</t>
  </si>
  <si>
    <t>NYK ORION/081W</t>
  </si>
  <si>
    <t>ONE ORPHEUS/076W</t>
  </si>
  <si>
    <t>ONE HAMBURG/084W</t>
  </si>
  <si>
    <t>ONE OLYMPUS/080W</t>
  </si>
  <si>
    <t>Tue 9th Jun 2026</t>
  </si>
  <si>
    <t>SEASPAN BENEFACTOR/075W</t>
  </si>
  <si>
    <t>TBA/TBA 1</t>
  </si>
  <si>
    <t>TBA/TBA 2</t>
  </si>
  <si>
    <t>TBA/TBA 3</t>
  </si>
  <si>
    <t>TBA/TBA 4</t>
  </si>
  <si>
    <t>Mon 13th Apr 2026/ 12:00:00 GMT-7</t>
  </si>
  <si>
    <t>Wed 22nd Apr 2026</t>
  </si>
  <si>
    <t>Fri 17th Apr 2026/ 12:00:00 GMT-7</t>
  </si>
  <si>
    <t>Tue 28th Apr 2026</t>
  </si>
  <si>
    <t>Sun 17th May 2026</t>
  </si>
  <si>
    <t>Fri 24th Apr 2026/ 12:00:00 GMT-7</t>
  </si>
  <si>
    <t>Tue 5th May 2026</t>
  </si>
  <si>
    <t>Sat 23rd May 2026</t>
  </si>
  <si>
    <t>Fri 1st May 2026/ 12:00:00 GMT-7</t>
  </si>
  <si>
    <t>Tue 12th May 2026</t>
  </si>
  <si>
    <t>Fri 8th May 2026/ 12:00:00 GMT-7</t>
  </si>
  <si>
    <t>Tue 19th May 2026</t>
  </si>
  <si>
    <t>Sat 6th Jun 2026</t>
  </si>
  <si>
    <t>Fri 15th May 2026/ 12:00:00 GMT-7</t>
  </si>
  <si>
    <t>Tue 26th May 2026</t>
  </si>
  <si>
    <t>Sat 13th Jun 2026</t>
  </si>
  <si>
    <t>Fri 22nd May 2026/ 12:00:00 GMT-7</t>
  </si>
  <si>
    <t>Tue 2nd Jun 2026</t>
  </si>
  <si>
    <t>Sat 20th Jun 2026</t>
  </si>
  <si>
    <t>Fri 29th May 2026/ 12:00:00 GMT-7</t>
  </si>
  <si>
    <t>Sat 27th Jun 2026</t>
  </si>
  <si>
    <t>Fri 5th Jun 2026/ 12:00:00 GMT-7</t>
  </si>
  <si>
    <t>Tue 16th Jun 2026</t>
  </si>
  <si>
    <t>Sat 4th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</si>
</sst>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14</xdr:row>
      <xdr:rowOff>238123</xdr:rowOff>
    </xdr:from>
    <xdr:to>
      <xdr:col>5</xdr:col>
      <xdr:colOff>2071689</xdr:colOff>
      <xdr:row>16</xdr:row>
      <xdr:rowOff>714373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0667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F10" sqref="F10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45" t="s">
        <v>0</v>
      </c>
      <c r="F1" s="45"/>
      <c r="G1" s="45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46120</v>
      </c>
      <c r="G3" s="23" t="s">
        <v>10</v>
      </c>
      <c r="H3" s="10"/>
    </row>
    <row r="4" spans="1:15" s="3" customFormat="1" ht="57" customHeight="1">
      <c r="A4" s="41" t="s">
        <v>4</v>
      </c>
      <c r="B4" s="43" t="s">
        <v>6</v>
      </c>
      <c r="C4" s="43" t="s">
        <v>7</v>
      </c>
      <c r="D4" s="22" t="s">
        <v>9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2"/>
      <c r="B5" s="44"/>
      <c r="C5" s="44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NYK ORION</v>
      </c>
      <c r="B6" s="30" t="str">
        <f>O6</f>
        <v>081W</v>
      </c>
      <c r="C6" s="34" t="str">
        <f>TEXT(DATE(VALUE(RIGHT(SUBSTITUTE(J6,"/ 12:00:00 GMT-7",""), 4)), MONTH(1&amp;MID(J6, FIND(" ",J6, 5) + 1, 3)), VALUE(MID(J6, FIND(" ",J6, 1) + 1, IF(ISNUMBER(VALUE(MID(J6, 6, 1))), 2, 1)))), "MM/DD")</f>
        <v>04/13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04/22</v>
      </c>
      <c r="E6" s="34" t="str">
        <f t="shared" si="0"/>
        <v>05/11</v>
      </c>
      <c r="F6" s="31">
        <f t="shared" ref="F6:F14" si="1">E6+4</f>
        <v>46157</v>
      </c>
      <c r="G6" s="14"/>
      <c r="J6" s="47" t="s">
        <v>23</v>
      </c>
      <c r="K6" s="47" t="s">
        <v>24</v>
      </c>
      <c r="L6" s="47" t="s">
        <v>11</v>
      </c>
      <c r="M6" s="46" t="s">
        <v>13</v>
      </c>
      <c r="N6" s="40" t="str">
        <f>LEFT(M6,FIND("/",M6)-1)</f>
        <v>NYK ORION</v>
      </c>
      <c r="O6" s="40" t="str">
        <f>MID(M6,FIND("/",M6)+1,LEN(M6)-FIND("/",M6))</f>
        <v>081W</v>
      </c>
    </row>
    <row r="7" spans="1:15" s="3" customFormat="1" ht="57" customHeight="1" thickBot="1">
      <c r="A7" s="27" t="str">
        <f t="shared" ref="A7:A13" si="2">N7</f>
        <v>ONE ORPHEUS</v>
      </c>
      <c r="B7" s="20" t="str">
        <f t="shared" ref="B7:B13" si="3">O7</f>
        <v>076W</v>
      </c>
      <c r="C7" s="35" t="str">
        <f t="shared" ref="C7:C13" si="4">TEXT(DATE(VALUE(RIGHT(SUBSTITUTE(J7,"/ 12:00:00 GMT-7",""), 4)), MONTH(1&amp;MID(J7, FIND(" ",J7, 5) + 1, 3)), VALUE(MID(J7, FIND(" ",J7, 1) + 1, IF(ISNUMBER(VALUE(MID(J7, 6, 1))), 2, 1)))), "MM/DD")</f>
        <v>04/17</v>
      </c>
      <c r="D7" s="35" t="str">
        <f t="shared" si="0"/>
        <v>04/28</v>
      </c>
      <c r="E7" s="35" t="str">
        <f t="shared" si="0"/>
        <v>05/17</v>
      </c>
      <c r="F7" s="32">
        <f t="shared" si="1"/>
        <v>46163</v>
      </c>
      <c r="G7" s="14"/>
      <c r="J7" s="47" t="s">
        <v>25</v>
      </c>
      <c r="K7" s="47" t="s">
        <v>26</v>
      </c>
      <c r="L7" s="47" t="s">
        <v>27</v>
      </c>
      <c r="M7" s="46" t="s">
        <v>14</v>
      </c>
      <c r="N7" s="40" t="str">
        <f t="shared" ref="N7:N10" si="5">LEFT(M7,FIND("/",M7)-1)</f>
        <v>ONE ORPHEUS</v>
      </c>
      <c r="O7" s="40" t="str">
        <f t="shared" ref="O7:O10" si="6">MID(M7,FIND("/",M7)+1,LEN(M7)-FIND("/",M7))</f>
        <v>076W</v>
      </c>
    </row>
    <row r="8" spans="1:15" s="3" customFormat="1" ht="57" customHeight="1" thickBot="1">
      <c r="A8" s="27" t="str">
        <f t="shared" si="2"/>
        <v>ONE HAMBURG</v>
      </c>
      <c r="B8" s="20" t="str">
        <f t="shared" si="3"/>
        <v>084W</v>
      </c>
      <c r="C8" s="35" t="str">
        <f t="shared" si="4"/>
        <v>04/24</v>
      </c>
      <c r="D8" s="35" t="str">
        <f t="shared" si="0"/>
        <v>05/05</v>
      </c>
      <c r="E8" s="35" t="str">
        <f t="shared" si="0"/>
        <v>05/23</v>
      </c>
      <c r="F8" s="32">
        <f t="shared" si="1"/>
        <v>46169</v>
      </c>
      <c r="G8" s="14"/>
      <c r="J8" s="47" t="s">
        <v>28</v>
      </c>
      <c r="K8" s="47" t="s">
        <v>29</v>
      </c>
      <c r="L8" s="47" t="s">
        <v>30</v>
      </c>
      <c r="M8" s="46" t="s">
        <v>15</v>
      </c>
      <c r="N8" s="40" t="str">
        <f t="shared" si="5"/>
        <v>ONE HAMBURG</v>
      </c>
      <c r="O8" s="40" t="str">
        <f t="shared" si="6"/>
        <v>084W</v>
      </c>
    </row>
    <row r="9" spans="1:15" s="3" customFormat="1" ht="57" customHeight="1" thickBot="1">
      <c r="A9" s="27" t="str">
        <f t="shared" si="2"/>
        <v>SEASPAN BENEFACTOR</v>
      </c>
      <c r="B9" s="20" t="str">
        <f t="shared" si="3"/>
        <v>075W</v>
      </c>
      <c r="C9" s="35" t="str">
        <f t="shared" si="4"/>
        <v>05/01</v>
      </c>
      <c r="D9" s="35" t="str">
        <f t="shared" si="0"/>
        <v>05/12</v>
      </c>
      <c r="E9" s="35" t="str">
        <f t="shared" si="0"/>
        <v>05/29</v>
      </c>
      <c r="F9" s="32">
        <f>E9+3</f>
        <v>46174</v>
      </c>
      <c r="G9" s="14"/>
      <c r="J9" s="47" t="s">
        <v>31</v>
      </c>
      <c r="K9" s="47" t="s">
        <v>32</v>
      </c>
      <c r="L9" s="47" t="s">
        <v>12</v>
      </c>
      <c r="M9" s="46" t="s">
        <v>18</v>
      </c>
      <c r="N9" s="40" t="str">
        <f t="shared" si="5"/>
        <v>SEASPAN BENEFACTOR</v>
      </c>
      <c r="O9" s="40" t="str">
        <f t="shared" si="6"/>
        <v>075W</v>
      </c>
    </row>
    <row r="10" spans="1:15" s="3" customFormat="1" ht="57" customHeight="1" thickBot="1">
      <c r="A10" s="33" t="str">
        <f t="shared" si="2"/>
        <v>ONE OLYMPUS</v>
      </c>
      <c r="B10" s="20" t="str">
        <f t="shared" si="3"/>
        <v>080W</v>
      </c>
      <c r="C10" s="35" t="str">
        <f t="shared" si="4"/>
        <v>05/08</v>
      </c>
      <c r="D10" s="35" t="str">
        <f t="shared" si="0"/>
        <v>05/19</v>
      </c>
      <c r="E10" s="35" t="str">
        <f t="shared" si="0"/>
        <v>06/06</v>
      </c>
      <c r="F10" s="32">
        <f t="shared" si="1"/>
        <v>46183</v>
      </c>
      <c r="G10" s="14"/>
      <c r="J10" s="47" t="s">
        <v>33</v>
      </c>
      <c r="K10" s="47" t="s">
        <v>34</v>
      </c>
      <c r="L10" s="47" t="s">
        <v>35</v>
      </c>
      <c r="M10" s="46" t="s">
        <v>16</v>
      </c>
      <c r="N10" s="40" t="str">
        <f t="shared" si="5"/>
        <v>ONE OLYMPUS</v>
      </c>
      <c r="O10" s="40" t="str">
        <f t="shared" si="6"/>
        <v>080W</v>
      </c>
    </row>
    <row r="11" spans="1:15" s="3" customFormat="1" ht="57" customHeight="1" thickBot="1">
      <c r="A11" s="33" t="str">
        <f t="shared" si="2"/>
        <v>TBA</v>
      </c>
      <c r="B11" s="20" t="str">
        <f t="shared" si="3"/>
        <v>TBA 1</v>
      </c>
      <c r="C11" s="35" t="str">
        <f t="shared" si="4"/>
        <v>05/15</v>
      </c>
      <c r="D11" s="35" t="str">
        <f t="shared" si="0"/>
        <v>05/26</v>
      </c>
      <c r="E11" s="35" t="str">
        <f t="shared" si="0"/>
        <v>06/13</v>
      </c>
      <c r="F11" s="32">
        <f t="shared" si="1"/>
        <v>46190</v>
      </c>
      <c r="G11" s="14"/>
      <c r="J11" s="47" t="s">
        <v>36</v>
      </c>
      <c r="K11" s="47" t="s">
        <v>37</v>
      </c>
      <c r="L11" s="47" t="s">
        <v>38</v>
      </c>
      <c r="M11" s="46" t="s">
        <v>19</v>
      </c>
      <c r="N11" s="40" t="str">
        <f t="shared" ref="N11:N13" si="7">LEFT(M11,FIND("/",M11)-1)</f>
        <v>TBA</v>
      </c>
      <c r="O11" s="40" t="str">
        <f t="shared" ref="O11:O13" si="8">MID(M11,FIND("/",M11)+1,LEN(M11)-FIND("/",M11))</f>
        <v>TBA 1</v>
      </c>
    </row>
    <row r="12" spans="1:15" s="3" customFormat="1" ht="57" customHeight="1" thickBot="1">
      <c r="A12" s="33" t="str">
        <f t="shared" si="2"/>
        <v>TBA</v>
      </c>
      <c r="B12" s="20" t="str">
        <f t="shared" si="3"/>
        <v>TBA 2</v>
      </c>
      <c r="C12" s="35" t="str">
        <f t="shared" si="4"/>
        <v>05/22</v>
      </c>
      <c r="D12" s="35" t="str">
        <f t="shared" si="0"/>
        <v>06/02</v>
      </c>
      <c r="E12" s="35" t="str">
        <f t="shared" si="0"/>
        <v>06/20</v>
      </c>
      <c r="F12" s="32">
        <f t="shared" si="1"/>
        <v>46197</v>
      </c>
      <c r="G12" s="14"/>
      <c r="J12" s="47" t="s">
        <v>39</v>
      </c>
      <c r="K12" s="47" t="s">
        <v>40</v>
      </c>
      <c r="L12" s="47" t="s">
        <v>41</v>
      </c>
      <c r="M12" s="46" t="s">
        <v>20</v>
      </c>
      <c r="N12" s="40" t="str">
        <f t="shared" si="7"/>
        <v>TBA</v>
      </c>
      <c r="O12" s="40" t="str">
        <f t="shared" si="8"/>
        <v>TBA 2</v>
      </c>
    </row>
    <row r="13" spans="1:15" s="3" customFormat="1" ht="57" customHeight="1" thickBot="1">
      <c r="A13" s="33" t="str">
        <f t="shared" si="2"/>
        <v>TBA</v>
      </c>
      <c r="B13" s="20" t="str">
        <f t="shared" si="3"/>
        <v>TBA 3</v>
      </c>
      <c r="C13" s="35" t="str">
        <f t="shared" si="4"/>
        <v>05/29</v>
      </c>
      <c r="D13" s="35" t="str">
        <f t="shared" si="0"/>
        <v>06/09</v>
      </c>
      <c r="E13" s="35" t="str">
        <f t="shared" si="0"/>
        <v>06/27</v>
      </c>
      <c r="F13" s="32">
        <f t="shared" si="1"/>
        <v>46204</v>
      </c>
      <c r="G13" s="14"/>
      <c r="J13" s="47" t="s">
        <v>42</v>
      </c>
      <c r="K13" s="47" t="s">
        <v>17</v>
      </c>
      <c r="L13" s="47" t="s">
        <v>43</v>
      </c>
      <c r="M13" s="46" t="s">
        <v>21</v>
      </c>
      <c r="N13" s="40" t="str">
        <f t="shared" si="7"/>
        <v>TBA</v>
      </c>
      <c r="O13" s="40" t="str">
        <f t="shared" si="8"/>
        <v>TBA 3</v>
      </c>
    </row>
    <row r="14" spans="1:15" s="3" customFormat="1" ht="57" customHeight="1" thickBot="1">
      <c r="A14" s="36" t="str">
        <f t="shared" ref="A14" si="9">N14</f>
        <v>TBA</v>
      </c>
      <c r="B14" s="37" t="str">
        <f t="shared" ref="B14" si="10">O14</f>
        <v>TBA 4</v>
      </c>
      <c r="C14" s="38" t="str">
        <f t="shared" ref="C14" si="11">TEXT(DATE(VALUE(RIGHT(SUBSTITUTE(J14,"/ 12:00:00 GMT-7",""), 4)), MONTH(1&amp;MID(J14, FIND(" ",J14, 5) + 1, 3)), VALUE(MID(J14, FIND(" ",J14, 1) + 1, IF(ISNUMBER(VALUE(MID(J14, 6, 1))), 2, 1)))), "MM/DD")</f>
        <v>06/05</v>
      </c>
      <c r="D14" s="38" t="str">
        <f t="shared" ref="D14" si="12">TEXT(DATE(VALUE(RIGHT(SUBSTITUTE(K14,"/ 12:00:00 GMT-7",""), 4)), MONTH(1&amp;MID(K14, FIND(" ",K14, 5) + 1, 3)), VALUE(MID(K14, FIND(" ",K14, 1) + 1, IF(ISNUMBER(VALUE(MID(K14, 6, 1))), 2, 1)))), "MM/DD")</f>
        <v>06/16</v>
      </c>
      <c r="E14" s="38" t="str">
        <f t="shared" ref="E14" si="13">TEXT(DATE(VALUE(RIGHT(SUBSTITUTE(L14,"/ 12:00:00 GMT-7",""), 4)), MONTH(1&amp;MID(L14, FIND(" ",L14, 5) + 1, 3)), VALUE(MID(L14, FIND(" ",L14, 1) + 1, IF(ISNUMBER(VALUE(MID(L14, 6, 1))), 2, 1)))), "MM/DD")</f>
        <v>07/04</v>
      </c>
      <c r="F14" s="39">
        <f t="shared" si="1"/>
        <v>46211</v>
      </c>
      <c r="G14" s="14"/>
      <c r="J14" s="47" t="s">
        <v>44</v>
      </c>
      <c r="K14" s="47" t="s">
        <v>45</v>
      </c>
      <c r="L14" s="47" t="s">
        <v>46</v>
      </c>
      <c r="M14" s="46" t="s">
        <v>22</v>
      </c>
      <c r="N14" s="40" t="str">
        <f t="shared" ref="N14" si="14">LEFT(M14,FIND("/",M14)-1)</f>
        <v>TBA</v>
      </c>
      <c r="O14" s="40" t="str">
        <f t="shared" ref="O14" si="15">MID(M14,FIND("/",M14)+1,LEN(M14)-FIND("/",M14))</f>
        <v>TBA 4</v>
      </c>
    </row>
    <row r="15" spans="1:15" s="3" customFormat="1" ht="57" customHeight="1">
      <c r="A15" s="14"/>
      <c r="B15" s="14"/>
      <c r="C15" s="17"/>
      <c r="D15" s="17"/>
      <c r="E15" s="17"/>
      <c r="F15" s="17"/>
      <c r="G15" s="14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2026-03-19T02:41:22Z</cp:lastPrinted>
  <dcterms:created xsi:type="dcterms:W3CDTF">2023-07-06T02:11:36Z</dcterms:created>
  <dcterms:modified xsi:type="dcterms:W3CDTF">2026-04-08T02:47:47Z</dcterms:modified>
</cp:coreProperties>
</file>