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AC36B57B-FB6F-4A06-A8B1-967ACE0CB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TM (SLX)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'RTM (SLX)'!$A$1:$R$30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3" l="1"/>
  <c r="A13" i="3"/>
  <c r="B13" i="3"/>
  <c r="A14" i="3"/>
  <c r="B14" i="3"/>
  <c r="A15" i="3"/>
  <c r="B15" i="3"/>
  <c r="B12" i="3"/>
  <c r="A12" i="3"/>
  <c r="L14" i="3"/>
  <c r="K14" i="3"/>
  <c r="J14" i="3"/>
  <c r="H14" i="3"/>
  <c r="G14" i="3"/>
  <c r="E14" i="3"/>
  <c r="F14" i="3" s="1"/>
  <c r="G15" i="3"/>
  <c r="E11" i="3"/>
  <c r="E13" i="3"/>
  <c r="E12" i="3"/>
  <c r="G13" i="3"/>
  <c r="G12" i="3"/>
  <c r="K15" i="3"/>
  <c r="K13" i="3"/>
  <c r="K12" i="3"/>
  <c r="C14" i="3" l="1"/>
  <c r="D14" i="3" s="1"/>
  <c r="C13" i="3"/>
  <c r="D13" i="3" s="1"/>
  <c r="H13" i="3"/>
  <c r="J13" i="3"/>
  <c r="L13" i="3"/>
  <c r="E10" i="3"/>
  <c r="C10" i="3" s="1"/>
  <c r="D10" i="3" s="1"/>
  <c r="C11" i="3"/>
  <c r="D11" i="3" s="1"/>
  <c r="G11" i="3"/>
  <c r="H11" i="3" s="1"/>
  <c r="J11" i="3"/>
  <c r="K11" i="3"/>
  <c r="L11" i="3" s="1"/>
  <c r="F12" i="3"/>
  <c r="H12" i="3"/>
  <c r="J12" i="3"/>
  <c r="L12" i="3"/>
  <c r="C15" i="3"/>
  <c r="D15" i="3" s="1"/>
  <c r="H15" i="3"/>
  <c r="J15" i="3"/>
  <c r="L15" i="3"/>
  <c r="K10" i="3"/>
  <c r="L10" i="3" s="1"/>
  <c r="J10" i="3"/>
  <c r="G10" i="3"/>
  <c r="H10" i="3" s="1"/>
  <c r="F10" i="3" l="1"/>
  <c r="F13" i="3"/>
  <c r="F15" i="3"/>
  <c r="F11" i="3"/>
  <c r="C12" i="3"/>
  <c r="D12" i="3" s="1"/>
</calcChain>
</file>

<file path=xl/sharedStrings.xml><?xml version="1.0" encoding="utf-8"?>
<sst xmlns="http://schemas.openxmlformats.org/spreadsheetml/2006/main" count="60" uniqueCount="56">
  <si>
    <t xml:space="preserve">UPDATED :  </t>
    <phoneticPr fontId="11"/>
  </si>
  <si>
    <t>VESSEL</t>
    <phoneticPr fontId="6"/>
  </si>
  <si>
    <t>VOY</t>
  </si>
  <si>
    <t>CFS CUT</t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</si>
  <si>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</si>
  <si>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</si>
  <si>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</si>
  <si>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</si>
  <si>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ETA</t>
    <phoneticPr fontId="6"/>
  </si>
  <si>
    <t>RTM</t>
    <phoneticPr fontId="6"/>
  </si>
  <si>
    <t>ETD</t>
    <phoneticPr fontId="6"/>
  </si>
  <si>
    <t>※CFS倉庫受付時間　9:00~16:00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</si>
  <si>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</si>
  <si>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　　　　　　　　　ROTTERDAM SCHEDULE - 関東</t>
    <rPh sb="30" eb="32">
      <t>カントウ</t>
    </rPh>
    <phoneticPr fontId="3"/>
  </si>
  <si>
    <t>住所 / 保税名称</t>
    <phoneticPr fontId="6"/>
  </si>
  <si>
    <t>㈱宇徳
東京フレートセンター</t>
    <rPh sb="1" eb="3">
      <t>ウトク</t>
    </rPh>
    <rPh sb="4" eb="6">
      <t>トウキョウ</t>
    </rPh>
    <phoneticPr fontId="6"/>
  </si>
  <si>
    <t>東京都品川区八潮2-8-1</t>
    <phoneticPr fontId="6"/>
  </si>
  <si>
    <t>NACCS: 1FWC7</t>
    <phoneticPr fontId="6"/>
  </si>
  <si>
    <t>㈱宇徳
本牧　A-6　CFS</t>
    <rPh sb="0" eb="3">
      <t>カブウトク</t>
    </rPh>
    <rPh sb="4" eb="6">
      <t>ホンマキ</t>
    </rPh>
    <phoneticPr fontId="11"/>
  </si>
  <si>
    <t>神奈川県横浜市中区本牧埠頭9-1 本牧埠頭 A-6 CFS</t>
    <phoneticPr fontId="6"/>
  </si>
  <si>
    <t>TEL : 045-264-7011   FAX : 045-264-8036</t>
    <phoneticPr fontId="6"/>
  </si>
  <si>
    <t>TEL:03-3790-1241  FAX:03-3790-0803</t>
    <phoneticPr fontId="6"/>
  </si>
  <si>
    <t>NACCS: 2EWT8</t>
    <phoneticPr fontId="6"/>
  </si>
  <si>
    <t>38 DAYS</t>
    <phoneticPr fontId="6"/>
  </si>
  <si>
    <t>詳細は下記、搬入先ホームページ並びに予約マニュアルのリンクをご参照の上、必ず期日までの予約登録をお願いします。</t>
    <phoneticPr fontId="11"/>
  </si>
  <si>
    <t>予約システム概要： https://www.utoc.co.jp/business/pdf/tfc_track_reservation_system_dispatcher.pdf</t>
    <phoneticPr fontId="11"/>
  </si>
  <si>
    <t>予約方法： https://www.utoc.co.jp/business/pdf/tfc_track_reservation_system_driver.pdf</t>
    <rPh sb="0" eb="2">
      <t>ヨヤク</t>
    </rPh>
    <rPh sb="2" eb="4">
      <t>ホウホウ</t>
    </rPh>
    <phoneticPr fontId="11"/>
  </si>
  <si>
    <t>(株)宇徳ホームページ： https://www.utoc.co.jp/business/logistics/warehouse/tfc/index.html</t>
    <phoneticPr fontId="11"/>
  </si>
  <si>
    <t>NYK VEGA</t>
  </si>
  <si>
    <t>085W</t>
  </si>
  <si>
    <t>096W</t>
  </si>
  <si>
    <t>ONE HENRY HUDSON</t>
    <phoneticPr fontId="6"/>
  </si>
  <si>
    <t>東京都大田区東海4-7-13　鈴江コーポレーション株式会社
大井臨海倉庫営業所2階</t>
    <rPh sb="0" eb="3">
      <t>トウキョウト</t>
    </rPh>
    <rPh sb="3" eb="6">
      <t>オオタク</t>
    </rPh>
    <rPh sb="6" eb="8">
      <t>トウカイ</t>
    </rPh>
    <rPh sb="15" eb="17">
      <t>スズエ</t>
    </rPh>
    <rPh sb="25" eb="29">
      <t>カブシキガイシャ</t>
    </rPh>
    <phoneticPr fontId="11"/>
  </si>
  <si>
    <t>NACCS: 1FW15</t>
  </si>
  <si>
    <t>TEL : 03-3799-0642 / FAX : 03-3790-4581</t>
  </si>
  <si>
    <t xml:space="preserve">TEL : 045-625-3491   FAX :045-625-3492 </t>
  </si>
  <si>
    <r>
      <t xml:space="preserve">横浜 CFS
</t>
    </r>
    <r>
      <rPr>
        <b/>
        <sz val="26"/>
        <color rgb="FFFF0000"/>
        <rFont val="Meiryo UI"/>
        <family val="3"/>
        <charset val="128"/>
      </rPr>
      <t>3/23(月)CFSカット分まで</t>
    </r>
    <phoneticPr fontId="6"/>
  </si>
  <si>
    <r>
      <t xml:space="preserve">東京 CFS
</t>
    </r>
    <r>
      <rPr>
        <b/>
        <sz val="26"/>
        <color rgb="FFFF0000"/>
        <rFont val="Meiryo UI"/>
        <family val="3"/>
        <charset val="128"/>
      </rPr>
      <t>3/23(月)CFSカット分まで</t>
    </r>
    <phoneticPr fontId="6"/>
  </si>
  <si>
    <t>E-SL</t>
    <phoneticPr fontId="6"/>
  </si>
  <si>
    <t>ジャパン・バン・ラインズ株式会社
東京支店</t>
    <rPh sb="17" eb="19">
      <t>トウキョウ</t>
    </rPh>
    <rPh sb="19" eb="21">
      <t>シテン</t>
    </rPh>
    <phoneticPr fontId="6"/>
  </si>
  <si>
    <t>ジャパン・バン・ラインズ株式会社
横浜支店</t>
    <rPh sb="17" eb="19">
      <t>ヨコハマ</t>
    </rPh>
    <rPh sb="19" eb="21">
      <t>シテン</t>
    </rPh>
    <phoneticPr fontId="6"/>
  </si>
  <si>
    <t>From Tokyo / Yokohama　</t>
    <phoneticPr fontId="6"/>
  </si>
  <si>
    <t>※(株)宇徳倉庫では、貨物を搬入する際に事前の予約手続きが必要となります。（予約期日：入場日1営業日前の17時まで）</t>
    <rPh sb="1" eb="4">
      <t>カブ</t>
    </rPh>
    <rPh sb="4" eb="6">
      <t>ウトク</t>
    </rPh>
    <rPh sb="6" eb="8">
      <t>ソウコ</t>
    </rPh>
    <rPh sb="18" eb="19">
      <t>サイ</t>
    </rPh>
    <phoneticPr fontId="11"/>
  </si>
  <si>
    <r>
      <t xml:space="preserve">東京 CFS
</t>
    </r>
    <r>
      <rPr>
        <b/>
        <sz val="24"/>
        <color rgb="FFFF0000"/>
        <rFont val="Meiryo UI"/>
        <family val="3"/>
        <charset val="128"/>
      </rPr>
      <t>3/31(火)CFSカット分以降</t>
    </r>
    <rPh sb="0" eb="2">
      <t>トウキョウ</t>
    </rPh>
    <rPh sb="11" eb="14">
      <t>カ</t>
    </rPh>
    <phoneticPr fontId="6"/>
  </si>
  <si>
    <r>
      <t xml:space="preserve">横浜 CFS
</t>
    </r>
    <r>
      <rPr>
        <b/>
        <sz val="24"/>
        <color rgb="FFFF0000"/>
        <rFont val="Meiryo UI"/>
        <family val="3"/>
        <charset val="128"/>
      </rPr>
      <t>3/31(火)CFSカット分以降</t>
    </r>
    <rPh sb="11" eb="14">
      <t>カ</t>
    </rPh>
    <phoneticPr fontId="6"/>
  </si>
  <si>
    <t>※ONE HENRY HUDSON以降、搬入先CFSが変わります。</t>
    <rPh sb="17" eb="19">
      <t>イコウ</t>
    </rPh>
    <rPh sb="20" eb="23">
      <t>ハンニュウサキ</t>
    </rPh>
    <rPh sb="27" eb="28">
      <t>カ</t>
    </rPh>
    <phoneticPr fontId="6"/>
  </si>
  <si>
    <r>
      <t xml:space="preserve">神奈川県横浜市中区本牧埠頭6番地本牧A突堤3号棟
</t>
    </r>
    <r>
      <rPr>
        <b/>
        <sz val="24"/>
        <color theme="1"/>
        <rFont val="Meiryo UI"/>
        <family val="3"/>
        <charset val="128"/>
      </rPr>
      <t>　　　　　　　NACCS:（内貨搬入時BIC先：2EDZ3　 外貨搬入時BOC先：2EJ23）</t>
    </r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4" eb="16">
      <t>バンチ</t>
    </rPh>
    <rPh sb="16" eb="18">
      <t>ホンモク</t>
    </rPh>
    <rPh sb="19" eb="21">
      <t>トッテイ</t>
    </rPh>
    <rPh sb="22" eb="24">
      <t>ゴウトウ</t>
    </rPh>
    <phoneticPr fontId="6"/>
  </si>
  <si>
    <t>ONE HENRY HUDSON</t>
  </si>
  <si>
    <t>006W</t>
  </si>
  <si>
    <t>054W</t>
  </si>
  <si>
    <t>528W</t>
  </si>
  <si>
    <t>008W</t>
  </si>
  <si>
    <t>※ONE CLARA</t>
    <phoneticPr fontId="6"/>
  </si>
  <si>
    <t>※ADDISON</t>
    <phoneticPr fontId="6"/>
  </si>
  <si>
    <t>※AS CARLOTTA</t>
    <phoneticPr fontId="6"/>
  </si>
  <si>
    <t>★※ONE CLARA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</si>
</sst>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_(&quot;JY&quot;* #,##0_);_(&quot;JY&quot;* \(#,##0\);_(&quot;JY&quot;* &quot;-&quot;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6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3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b/>
      <sz val="24"/>
      <color rgb="FFFF0000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30"/>
      <color rgb="FFFF0000"/>
      <name val="Meiryo UI"/>
      <family val="3"/>
      <charset val="128"/>
    </font>
    <font>
      <sz val="26"/>
      <color theme="1"/>
      <name val="Meiryo UI"/>
      <family val="3"/>
      <charset val="128"/>
    </font>
    <font>
      <sz val="7.5"/>
      <color rgb="FF000000"/>
      <name val="Meiryo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52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4" fillId="0" borderId="12" applyNumberFormat="0" applyFon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35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6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2" fillId="0" borderId="0" applyBorder="0"/>
    <xf numFmtId="0" fontId="43" fillId="0" borderId="0" applyNumberFormat="0" applyFill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0" borderId="0" applyNumberFormat="0" applyFill="0" applyBorder="0" applyProtection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58" fillId="0" borderId="0"/>
    <xf numFmtId="0" fontId="58" fillId="0" borderId="0"/>
  </cellStyleXfs>
  <cellXfs count="12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177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177" fontId="44" fillId="0" borderId="0" xfId="1" applyNumberFormat="1" applyFont="1" applyFill="1" applyBorder="1" applyAlignment="1" applyProtection="1">
      <alignment horizontal="center" vertical="center"/>
      <protection locked="0"/>
    </xf>
    <xf numFmtId="177" fontId="25" fillId="0" borderId="18" xfId="1" applyNumberFormat="1" applyFont="1" applyFill="1" applyBorder="1" applyAlignment="1" applyProtection="1">
      <alignment horizontal="center" vertical="center"/>
      <protection locked="0"/>
    </xf>
    <xf numFmtId="177" fontId="25" fillId="0" borderId="21" xfId="1" applyNumberFormat="1" applyFont="1" applyFill="1" applyBorder="1" applyAlignment="1" applyProtection="1">
      <alignment horizontal="center" vertical="center"/>
      <protection locked="0"/>
    </xf>
    <xf numFmtId="177" fontId="25" fillId="0" borderId="22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left" vertical="center"/>
    </xf>
    <xf numFmtId="0" fontId="46" fillId="0" borderId="6" xfId="1" applyFont="1" applyBorder="1" applyAlignment="1">
      <alignment horizontal="right" vertical="center"/>
    </xf>
    <xf numFmtId="0" fontId="45" fillId="0" borderId="5" xfId="1" applyFont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10" fillId="3" borderId="24" xfId="1" applyNumberFormat="1" applyFont="1" applyFill="1" applyBorder="1" applyAlignme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177" fontId="25" fillId="0" borderId="17" xfId="1" applyNumberFormat="1" applyFont="1" applyFill="1" applyBorder="1" applyAlignment="1" applyProtection="1">
      <alignment horizontal="left" vertical="center"/>
      <protection locked="0"/>
    </xf>
    <xf numFmtId="177" fontId="25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1" xfId="1" applyFont="1" applyFill="1" applyBorder="1" applyAlignment="1" applyProtection="1">
      <alignment horizontal="center" vertical="center"/>
      <protection locked="0"/>
    </xf>
    <xf numFmtId="0" fontId="25" fillId="0" borderId="18" xfId="1" applyFont="1" applyFill="1" applyBorder="1" applyAlignment="1" applyProtection="1">
      <alignment horizontal="center" vertical="center"/>
      <protection locked="0"/>
    </xf>
    <xf numFmtId="177" fontId="25" fillId="0" borderId="20" xfId="1" applyNumberFormat="1" applyFont="1" applyFill="1" applyBorder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9" fillId="0" borderId="0" xfId="1" applyFont="1" applyAlignment="1"/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56" fillId="0" borderId="12" xfId="1" applyFont="1" applyBorder="1" applyAlignment="1">
      <alignment vertical="center"/>
    </xf>
    <xf numFmtId="0" fontId="45" fillId="0" borderId="27" xfId="1" applyFont="1" applyBorder="1" applyAlignment="1">
      <alignment horizontal="right" vertical="center"/>
    </xf>
    <xf numFmtId="0" fontId="56" fillId="0" borderId="5" xfId="1" applyFont="1" applyBorder="1" applyAlignment="1">
      <alignment horizontal="left" vertical="center"/>
    </xf>
    <xf numFmtId="0" fontId="56" fillId="0" borderId="6" xfId="1" applyFont="1" applyBorder="1" applyAlignment="1">
      <alignment vertical="center" wrapText="1"/>
    </xf>
    <xf numFmtId="0" fontId="56" fillId="0" borderId="1" xfId="1" applyFont="1" applyFill="1" applyBorder="1" applyAlignment="1">
      <alignment vertical="center"/>
    </xf>
    <xf numFmtId="0" fontId="56" fillId="0" borderId="1" xfId="1" applyFont="1" applyBorder="1" applyAlignment="1">
      <alignment vertical="center"/>
    </xf>
    <xf numFmtId="0" fontId="56" fillId="0" borderId="1" xfId="1" applyFont="1" applyBorder="1" applyAlignment="1">
      <alignment horizontal="left" vertical="center"/>
    </xf>
    <xf numFmtId="0" fontId="57" fillId="0" borderId="6" xfId="1" applyFont="1" applyBorder="1" applyAlignment="1">
      <alignment horizontal="right" vertical="center"/>
    </xf>
    <xf numFmtId="0" fontId="56" fillId="0" borderId="6" xfId="1" applyFont="1" applyBorder="1" applyAlignment="1">
      <alignment vertical="center"/>
    </xf>
    <xf numFmtId="0" fontId="45" fillId="0" borderId="5" xfId="1" applyFont="1" applyBorder="1" applyAlignment="1">
      <alignment horizontal="center" vertical="center"/>
    </xf>
    <xf numFmtId="0" fontId="45" fillId="0" borderId="5" xfId="1" applyFont="1" applyBorder="1" applyAlignment="1">
      <alignment horizontal="left" vertical="center"/>
    </xf>
    <xf numFmtId="0" fontId="61" fillId="0" borderId="0" xfId="1" applyFont="1" applyBorder="1" applyAlignment="1">
      <alignment vertical="center"/>
    </xf>
    <xf numFmtId="177" fontId="62" fillId="0" borderId="17" xfId="1" applyNumberFormat="1" applyFont="1" applyFill="1" applyBorder="1" applyAlignment="1" applyProtection="1">
      <alignment horizontal="left" vertical="center"/>
      <protection locked="0"/>
    </xf>
    <xf numFmtId="0" fontId="62" fillId="0" borderId="18" xfId="1" applyFont="1" applyFill="1" applyBorder="1" applyAlignment="1" applyProtection="1">
      <alignment horizontal="center" vertical="center"/>
      <protection locked="0"/>
    </xf>
    <xf numFmtId="177" fontId="62" fillId="0" borderId="18" xfId="1" applyNumberFormat="1" applyFont="1" applyFill="1" applyBorder="1" applyAlignment="1" applyProtection="1">
      <alignment horizontal="center" vertical="center"/>
      <protection locked="0"/>
    </xf>
    <xf numFmtId="177" fontId="62" fillId="0" borderId="19" xfId="1" applyNumberFormat="1" applyFont="1" applyFill="1" applyBorder="1" applyAlignment="1" applyProtection="1">
      <alignment horizontal="center" vertical="center"/>
      <protection locked="0"/>
    </xf>
    <xf numFmtId="177" fontId="44" fillId="0" borderId="21" xfId="1" applyNumberFormat="1" applyFont="1" applyFill="1" applyBorder="1" applyAlignment="1" applyProtection="1">
      <alignment horizontal="center" vertical="center"/>
      <protection locked="0"/>
    </xf>
    <xf numFmtId="177" fontId="25" fillId="0" borderId="14" xfId="1" applyNumberFormat="1" applyFont="1" applyFill="1" applyBorder="1" applyAlignment="1" applyProtection="1">
      <alignment horizontal="left" vertical="center"/>
      <protection locked="0"/>
    </xf>
    <xf numFmtId="177" fontId="25" fillId="0" borderId="15" xfId="1" applyNumberFormat="1" applyFont="1" applyFill="1" applyBorder="1" applyAlignment="1" applyProtection="1">
      <alignment horizontal="center" vertical="center"/>
      <protection locked="0"/>
    </xf>
    <xf numFmtId="177" fontId="25" fillId="0" borderId="16" xfId="1" applyNumberFormat="1" applyFont="1" applyFill="1" applyBorder="1" applyAlignment="1" applyProtection="1">
      <alignment horizontal="center" vertical="center"/>
      <protection locked="0"/>
    </xf>
    <xf numFmtId="0" fontId="64" fillId="0" borderId="33" xfId="36" applyFont="1" applyBorder="1" applyAlignment="1">
      <alignment vertical="center" wrapText="1" readingOrder="1"/>
    </xf>
    <xf numFmtId="0" fontId="0" fillId="0" borderId="34" xfId="36" applyFont="1" applyBorder="1" applyAlignment="1">
      <alignment vertical="top" wrapText="1"/>
    </xf>
    <xf numFmtId="0" fontId="5" fillId="2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56" fillId="0" borderId="2" xfId="1" applyFont="1" applyBorder="1" applyAlignment="1">
      <alignment horizontal="left" vertical="center" wrapText="1"/>
    </xf>
    <xf numFmtId="0" fontId="56" fillId="0" borderId="4" xfId="1" applyFont="1" applyBorder="1" applyAlignment="1">
      <alignment horizontal="left" vertical="center" wrapText="1"/>
    </xf>
    <xf numFmtId="0" fontId="56" fillId="0" borderId="3" xfId="1" applyFont="1" applyBorder="1" applyAlignment="1">
      <alignment horizontal="left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63" fillId="0" borderId="11" xfId="1" applyFont="1" applyBorder="1" applyAlignment="1">
      <alignment horizontal="center" vertical="center" wrapText="1"/>
    </xf>
    <xf numFmtId="0" fontId="63" fillId="0" borderId="12" xfId="1" applyFont="1" applyBorder="1" applyAlignment="1">
      <alignment horizontal="center" vertical="center" wrapText="1"/>
    </xf>
    <xf numFmtId="0" fontId="63" fillId="0" borderId="5" xfId="1" applyFont="1" applyBorder="1" applyAlignment="1">
      <alignment horizontal="center" vertical="center" wrapText="1"/>
    </xf>
    <xf numFmtId="0" fontId="63" fillId="0" borderId="1" xfId="1" applyFont="1" applyBorder="1" applyAlignment="1">
      <alignment horizontal="center" vertical="center" wrapText="1"/>
    </xf>
    <xf numFmtId="0" fontId="63" fillId="0" borderId="2" xfId="1" applyFont="1" applyBorder="1" applyAlignment="1">
      <alignment horizontal="center" vertical="center" wrapText="1"/>
    </xf>
    <xf numFmtId="0" fontId="63" fillId="0" borderId="4" xfId="1" applyFont="1" applyBorder="1" applyAlignment="1">
      <alignment horizontal="center" vertical="center" wrapText="1"/>
    </xf>
    <xf numFmtId="0" fontId="63" fillId="0" borderId="31" xfId="1" applyFont="1" applyBorder="1" applyAlignment="1">
      <alignment horizontal="center" vertical="center" wrapText="1"/>
    </xf>
    <xf numFmtId="0" fontId="63" fillId="0" borderId="32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left" vertical="center" shrinkToFit="1"/>
    </xf>
    <xf numFmtId="0" fontId="26" fillId="0" borderId="12" xfId="1" applyFont="1" applyBorder="1" applyAlignment="1">
      <alignment horizontal="left" vertical="center" shrinkToFit="1"/>
    </xf>
    <xf numFmtId="0" fontId="26" fillId="0" borderId="27" xfId="1" applyFont="1" applyBorder="1" applyAlignment="1">
      <alignment horizontal="left" vertical="center" shrinkToFit="1"/>
    </xf>
    <xf numFmtId="0" fontId="55" fillId="0" borderId="5" xfId="1" applyFont="1" applyBorder="1" applyAlignment="1">
      <alignment horizontal="center" vertical="center" wrapText="1"/>
    </xf>
    <xf numFmtId="0" fontId="55" fillId="0" borderId="30" xfId="1" applyFont="1" applyBorder="1" applyAlignment="1">
      <alignment horizontal="center" vertical="center"/>
    </xf>
    <xf numFmtId="0" fontId="56" fillId="0" borderId="28" xfId="1" applyFont="1" applyBorder="1" applyAlignment="1">
      <alignment horizontal="center" vertical="center" wrapText="1"/>
    </xf>
    <xf numFmtId="0" fontId="56" fillId="0" borderId="0" xfId="1" applyFont="1" applyBorder="1" applyAlignment="1">
      <alignment horizontal="center" vertical="center"/>
    </xf>
    <xf numFmtId="0" fontId="56" fillId="0" borderId="29" xfId="1" applyFont="1" applyBorder="1" applyAlignment="1">
      <alignment horizontal="center" vertical="center"/>
    </xf>
    <xf numFmtId="0" fontId="56" fillId="0" borderId="5" xfId="1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56" fillId="0" borderId="6" xfId="1" applyFont="1" applyBorder="1" applyAlignment="1">
      <alignment horizontal="center" vertical="center"/>
    </xf>
    <xf numFmtId="0" fontId="55" fillId="0" borderId="10" xfId="1" applyFont="1" applyBorder="1" applyAlignment="1">
      <alignment horizontal="center" vertical="center" wrapText="1"/>
    </xf>
    <xf numFmtId="0" fontId="55" fillId="0" borderId="13" xfId="1" applyFont="1" applyBorder="1" applyAlignment="1">
      <alignment horizontal="center" vertical="center"/>
    </xf>
    <xf numFmtId="0" fontId="56" fillId="0" borderId="11" xfId="1" applyFont="1" applyBorder="1" applyAlignment="1">
      <alignment horizontal="center" vertical="center" wrapText="1"/>
    </xf>
    <xf numFmtId="0" fontId="56" fillId="0" borderId="12" xfId="1" applyFont="1" applyBorder="1" applyAlignment="1">
      <alignment horizontal="center" vertical="center"/>
    </xf>
    <xf numFmtId="0" fontId="56" fillId="0" borderId="27" xfId="1" applyFont="1" applyBorder="1" applyAlignment="1">
      <alignment horizontal="center" vertical="center"/>
    </xf>
    <xf numFmtId="0" fontId="56" fillId="0" borderId="11" xfId="1" applyFont="1" applyBorder="1" applyAlignment="1">
      <alignment horizontal="left" vertical="center" wrapText="1"/>
    </xf>
    <xf numFmtId="0" fontId="56" fillId="0" borderId="12" xfId="1" applyFont="1" applyBorder="1" applyAlignment="1">
      <alignment horizontal="left" vertical="center" wrapText="1"/>
    </xf>
  </cellXfs>
  <cellStyles count="52">
    <cellStyle name="Comma0" xfId="6" xr:uid="{00000000-0005-0000-0000-000000000000}"/>
    <cellStyle name="Currency0" xfId="7" xr:uid="{00000000-0005-0000-0000-000001000000}"/>
    <cellStyle name="Date" xfId="8" xr:uid="{00000000-0005-0000-0000-000002000000}"/>
    <cellStyle name="Fixed" xfId="9" xr:uid="{00000000-0005-0000-0000-000003000000}"/>
    <cellStyle name="Followed Hyperlink" xfId="10" xr:uid="{00000000-0005-0000-0000-000004000000}"/>
    <cellStyle name="Heading 1" xfId="11" xr:uid="{00000000-0005-0000-0000-000005000000}"/>
    <cellStyle name="Heading 2" xfId="12" xr:uid="{00000000-0005-0000-0000-000006000000}"/>
    <cellStyle name="Hyperlink" xfId="13" xr:uid="{00000000-0005-0000-0000-000007000000}"/>
    <cellStyle name="Normal" xfId="36" xr:uid="{00000000-0005-0000-0000-000008000000}"/>
    <cellStyle name="Normal - Style1" xfId="14" xr:uid="{00000000-0005-0000-0000-000009000000}"/>
    <cellStyle name="Normal 2" xfId="3" xr:uid="{00000000-0005-0000-0000-00000A000000}"/>
    <cellStyle name="Normal_1" xfId="44" xr:uid="{00000000-0005-0000-0000-00000B000000}"/>
    <cellStyle name="Total" xfId="15" xr:uid="{00000000-0005-0000-0000-00000C000000}"/>
    <cellStyle name="ハイパーリンク" xfId="38" builtinId="8" hidden="1"/>
    <cellStyle name="ハイパーリンク 2" xfId="16" xr:uid="{00000000-0005-0000-0000-00000E000000}"/>
    <cellStyle name="ハイパーリンク 3" xfId="40" xr:uid="{00000000-0005-0000-0000-00000F000000}"/>
    <cellStyle name="一般_MONTHLY SCHEDULE" xfId="17" xr:uid="{00000000-0005-0000-0000-000010000000}"/>
    <cellStyle name="똿뗦먛귟 [0.00]_PRODUCT DETAIL Q1" xfId="18" xr:uid="{00000000-0005-0000-0000-000011000000}"/>
    <cellStyle name="똿뗦먛귟_PRODUCT DETAIL Q1" xfId="19" xr:uid="{00000000-0005-0000-0000-000012000000}"/>
    <cellStyle name="通貨 2" xfId="20" xr:uid="{00000000-0005-0000-0000-000013000000}"/>
    <cellStyle name="通貨 2 2" xfId="21" xr:uid="{00000000-0005-0000-0000-000014000000}"/>
    <cellStyle name="標準" xfId="0" builtinId="0"/>
    <cellStyle name="標準 10 2 2 3 2 2" xfId="48" xr:uid="{00000000-0005-0000-0000-000016000000}"/>
    <cellStyle name="標準 10 2 3" xfId="43" xr:uid="{00000000-0005-0000-0000-000017000000}"/>
    <cellStyle name="標準 10 2 3 2 2 2" xfId="42" xr:uid="{00000000-0005-0000-0000-000018000000}"/>
    <cellStyle name="標準 18 2" xfId="47" xr:uid="{00000000-0005-0000-0000-000019000000}"/>
    <cellStyle name="標準 2" xfId="1" xr:uid="{00000000-0005-0000-0000-00001A000000}"/>
    <cellStyle name="標準 2 2" xfId="4" xr:uid="{00000000-0005-0000-0000-00001B000000}"/>
    <cellStyle name="標準 2 3" xfId="41" xr:uid="{00000000-0005-0000-0000-00001C000000}"/>
    <cellStyle name="標準 2 3 2" xfId="51" xr:uid="{F57B231B-06F7-444D-B366-54D229B45656}"/>
    <cellStyle name="標準 3" xfId="5" xr:uid="{00000000-0005-0000-0000-00001D000000}"/>
    <cellStyle name="標準 3 13 2" xfId="45" xr:uid="{00000000-0005-0000-0000-00001E000000}"/>
    <cellStyle name="標準 3 2" xfId="22" xr:uid="{00000000-0005-0000-0000-00001F000000}"/>
    <cellStyle name="標準 3 2 9" xfId="46" xr:uid="{00000000-0005-0000-0000-000020000000}"/>
    <cellStyle name="標準 34 2" xfId="49" xr:uid="{00000000-0005-0000-0000-000021000000}"/>
    <cellStyle name="標準 4" xfId="23" xr:uid="{00000000-0005-0000-0000-000022000000}"/>
    <cellStyle name="標準 4 2" xfId="50" xr:uid="{471ED597-A370-42D5-9007-3892CDBC2F8E}"/>
    <cellStyle name="標準 5" xfId="24" xr:uid="{00000000-0005-0000-0000-000023000000}"/>
    <cellStyle name="標準 6" xfId="35" xr:uid="{00000000-0005-0000-0000-000024000000}"/>
    <cellStyle name="標準 7" xfId="37" xr:uid="{00000000-0005-0000-0000-000025000000}"/>
    <cellStyle name="標準 8" xfId="39" xr:uid="{00000000-0005-0000-0000-000026000000}"/>
    <cellStyle name="標準_Sheet1" xfId="2" xr:uid="{00000000-0005-0000-0000-000027000000}"/>
    <cellStyle name="未定義" xfId="25" xr:uid="{00000000-0005-0000-0000-000028000000}"/>
    <cellStyle name="믅됞 [0.00]_PRODUCT DETAIL Q1" xfId="26" xr:uid="{00000000-0005-0000-0000-000029000000}"/>
    <cellStyle name="믅됞_PRODUCT DETAIL Q1" xfId="27" xr:uid="{00000000-0005-0000-0000-00002A000000}"/>
    <cellStyle name="백분율_HOBONG" xfId="28" xr:uid="{00000000-0005-0000-0000-00002B000000}"/>
    <cellStyle name="뷭?_BOOKSHIP" xfId="29" xr:uid="{00000000-0005-0000-0000-00002C000000}"/>
    <cellStyle name="콤마 [0]_1202" xfId="30" xr:uid="{00000000-0005-0000-0000-00002D000000}"/>
    <cellStyle name="콤마_1202" xfId="31" xr:uid="{00000000-0005-0000-0000-00002E000000}"/>
    <cellStyle name="통화 [0]_1202" xfId="32" xr:uid="{00000000-0005-0000-0000-00002F000000}"/>
    <cellStyle name="통화_1202" xfId="33" xr:uid="{00000000-0005-0000-0000-000030000000}"/>
    <cellStyle name="표준_(정보부문)월별인원계획" xfId="34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0902" cy="1562100"/>
        </a:xfrm>
        <a:prstGeom prst="rect">
          <a:avLst/>
        </a:prstGeom>
      </xdr:spPr>
    </xdr:pic>
    <xdr:clientData/>
  </xdr:twoCellAnchor>
  <xdr:twoCellAnchor editAs="absolute">
    <xdr:from>
      <xdr:col>12</xdr:col>
      <xdr:colOff>1331913</xdr:colOff>
      <xdr:row>12</xdr:row>
      <xdr:rowOff>596900</xdr:rowOff>
    </xdr:from>
    <xdr:to>
      <xdr:col>17</xdr:col>
      <xdr:colOff>690563</xdr:colOff>
      <xdr:row>27</xdr:row>
      <xdr:rowOff>349250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953788" y="8740775"/>
          <a:ext cx="9240838" cy="119919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592509</xdr:rowOff>
    </xdr:from>
    <xdr:to>
      <xdr:col>4</xdr:col>
      <xdr:colOff>642938</xdr:colOff>
      <xdr:row>2</xdr:row>
      <xdr:rowOff>876300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45059"/>
          <a:ext cx="11053763" cy="90291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388938</xdr:colOff>
      <xdr:row>6</xdr:row>
      <xdr:rowOff>190500</xdr:rowOff>
    </xdr:from>
    <xdr:ext cx="4667250" cy="21351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486938" y="5214938"/>
          <a:ext cx="4667250" cy="21351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1404937</xdr:colOff>
      <xdr:row>18</xdr:row>
      <xdr:rowOff>166688</xdr:rowOff>
    </xdr:from>
    <xdr:to>
      <xdr:col>12</xdr:col>
      <xdr:colOff>0</xdr:colOff>
      <xdr:row>20</xdr:row>
      <xdr:rowOff>762001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4716125" y="13096876"/>
          <a:ext cx="7905750" cy="2357438"/>
          <a:chOff x="26149355" y="16816672"/>
          <a:chExt cx="10083006" cy="3506072"/>
        </a:xfrm>
      </xdr:grpSpPr>
      <xdr:sp macro="" textlink="">
        <xdr:nvSpPr>
          <xdr:cNvPr id="18" name="円/楕円 1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149355" y="16816672"/>
            <a:ext cx="10083006" cy="300280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6907359" y="17454941"/>
            <a:ext cx="8721381" cy="28678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14</xdr:col>
      <xdr:colOff>1754187</xdr:colOff>
      <xdr:row>3</xdr:row>
      <xdr:rowOff>95250</xdr:rowOff>
    </xdr:from>
    <xdr:to>
      <xdr:col>17</xdr:col>
      <xdr:colOff>695682</xdr:colOff>
      <xdr:row>12</xdr:row>
      <xdr:rowOff>230412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28937" y="2976563"/>
          <a:ext cx="4870808" cy="5397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1250"/>
          <a:ext cx="1910902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J34"/>
  <sheetViews>
    <sheetView tabSelected="1" view="pageBreakPreview" topLeftCell="B1" zoomScale="40" zoomScaleNormal="40" zoomScaleSheetLayoutView="40" zoomScalePageLayoutView="10" workbookViewId="0">
      <selection activeCell="N4" sqref="N4"/>
    </sheetView>
  </sheetViews>
  <sheetFormatPr defaultRowHeight="13.5"/>
  <cols>
    <col min="1" max="1" width="73.375" customWidth="1"/>
    <col min="2" max="2" width="25" customWidth="1"/>
    <col min="3" max="3" width="25.625" customWidth="1"/>
    <col min="4" max="4" width="12.625" customWidth="1"/>
    <col min="5" max="5" width="25.625" customWidth="1"/>
    <col min="6" max="6" width="12.625" customWidth="1"/>
    <col min="7" max="7" width="25.625" customWidth="1"/>
    <col min="8" max="8" width="12.625" customWidth="1"/>
    <col min="9" max="9" width="25.625" customWidth="1"/>
    <col min="10" max="10" width="19.5" customWidth="1"/>
    <col min="11" max="11" width="25.625" customWidth="1"/>
    <col min="12" max="12" width="13.375" customWidth="1"/>
    <col min="13" max="17" width="26" customWidth="1"/>
    <col min="18" max="18" width="11.25" customWidth="1"/>
    <col min="19" max="19" width="16.875" hidden="1" customWidth="1"/>
    <col min="20" max="20" width="18.125" hidden="1" customWidth="1"/>
    <col min="21" max="21" width="9.25" hidden="1" customWidth="1"/>
    <col min="22" max="36" width="9" hidden="1" customWidth="1"/>
    <col min="37" max="38" width="0" hidden="1" customWidth="1"/>
  </cols>
  <sheetData>
    <row r="1" spans="1:35" s="6" customFormat="1" ht="106.5" customHeight="1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9" t="s">
        <v>12</v>
      </c>
      <c r="N1" s="69"/>
      <c r="O1" s="69"/>
      <c r="P1" s="69"/>
      <c r="Q1" s="69"/>
      <c r="R1" s="3"/>
      <c r="S1" s="4"/>
      <c r="T1" s="5"/>
      <c r="U1" s="5"/>
    </row>
    <row r="2" spans="1:35" s="6" customFormat="1" ht="48.75" customHeight="1">
      <c r="T2" s="7"/>
    </row>
    <row r="3" spans="1:35" s="9" customFormat="1" ht="71.25" customHeight="1">
      <c r="A3" s="70"/>
      <c r="B3" s="70"/>
      <c r="C3" s="70"/>
      <c r="D3" s="70"/>
      <c r="E3" s="70"/>
      <c r="F3" s="23"/>
      <c r="G3" s="8"/>
      <c r="H3" s="8"/>
      <c r="K3" s="8"/>
      <c r="L3" s="8"/>
      <c r="O3" s="18" t="s">
        <v>0</v>
      </c>
      <c r="P3" s="71">
        <v>46107</v>
      </c>
      <c r="Q3" s="71"/>
      <c r="R3" s="22" t="s">
        <v>38</v>
      </c>
    </row>
    <row r="4" spans="1:35" s="9" customFormat="1" ht="71.25" customHeight="1">
      <c r="A4" s="10" t="s">
        <v>41</v>
      </c>
      <c r="B4" s="23"/>
      <c r="C4" s="23"/>
      <c r="D4" s="23"/>
      <c r="E4" s="23"/>
      <c r="F4" s="23"/>
      <c r="J4" s="18"/>
      <c r="K4" s="71"/>
      <c r="L4" s="71"/>
      <c r="M4" s="7"/>
    </row>
    <row r="5" spans="1:35" s="11" customFormat="1" ht="48.75" customHeight="1">
      <c r="A5" s="72" t="s">
        <v>1</v>
      </c>
      <c r="B5" s="75" t="s">
        <v>2</v>
      </c>
      <c r="C5" s="75" t="s">
        <v>3</v>
      </c>
      <c r="D5" s="75"/>
      <c r="E5" s="75"/>
      <c r="F5" s="75"/>
      <c r="G5" s="75" t="s">
        <v>8</v>
      </c>
      <c r="H5" s="75"/>
      <c r="I5" s="75" t="s">
        <v>10</v>
      </c>
      <c r="J5" s="75"/>
      <c r="K5" s="78" t="s">
        <v>8</v>
      </c>
      <c r="L5" s="79"/>
      <c r="M5" s="12"/>
      <c r="N5" s="12"/>
      <c r="O5" s="12"/>
    </row>
    <row r="6" spans="1:35" s="11" customFormat="1" ht="48.75" customHeight="1">
      <c r="A6" s="73"/>
      <c r="B6" s="76"/>
      <c r="C6" s="80" t="s">
        <v>4</v>
      </c>
      <c r="D6" s="80"/>
      <c r="E6" s="80" t="s">
        <v>5</v>
      </c>
      <c r="F6" s="80"/>
      <c r="G6" s="80" t="s">
        <v>5</v>
      </c>
      <c r="H6" s="80"/>
      <c r="I6" s="80" t="s">
        <v>5</v>
      </c>
      <c r="J6" s="80"/>
      <c r="K6" s="81" t="s">
        <v>9</v>
      </c>
      <c r="L6" s="82"/>
      <c r="M6" s="13"/>
      <c r="N6" s="12"/>
      <c r="O6" s="12"/>
    </row>
    <row r="7" spans="1:35" s="11" customFormat="1" ht="27.75" customHeight="1">
      <c r="A7" s="73"/>
      <c r="B7" s="76"/>
      <c r="C7" s="80"/>
      <c r="D7" s="80"/>
      <c r="E7" s="80"/>
      <c r="F7" s="80"/>
      <c r="G7" s="80"/>
      <c r="H7" s="80"/>
      <c r="I7" s="80"/>
      <c r="J7" s="80"/>
      <c r="K7" s="81"/>
      <c r="L7" s="82"/>
      <c r="M7" s="12"/>
      <c r="N7" s="12"/>
      <c r="O7" s="12"/>
    </row>
    <row r="8" spans="1:35" s="11" customFormat="1" ht="11.25" hidden="1" customHeight="1">
      <c r="A8" s="73"/>
      <c r="B8" s="76"/>
      <c r="C8" s="80"/>
      <c r="D8" s="80"/>
      <c r="E8" s="80"/>
      <c r="F8" s="80"/>
      <c r="G8" s="80"/>
      <c r="H8" s="80"/>
      <c r="I8" s="80"/>
      <c r="J8" s="80"/>
      <c r="K8" s="81"/>
      <c r="L8" s="82"/>
      <c r="M8" s="12"/>
      <c r="N8" s="12"/>
      <c r="O8" s="12"/>
    </row>
    <row r="9" spans="1:35" s="11" customFormat="1" ht="48.75" customHeight="1">
      <c r="A9" s="74"/>
      <c r="B9" s="77"/>
      <c r="C9" s="32"/>
      <c r="D9" s="32"/>
      <c r="E9" s="32"/>
      <c r="F9" s="32"/>
      <c r="G9" s="32"/>
      <c r="H9" s="32"/>
      <c r="I9" s="32"/>
      <c r="J9" s="32"/>
      <c r="K9" s="83" t="s">
        <v>23</v>
      </c>
      <c r="L9" s="84"/>
      <c r="M9" s="12"/>
      <c r="N9" s="12"/>
      <c r="O9" s="12"/>
    </row>
    <row r="10" spans="1:35" s="11" customFormat="1" ht="56.25" customHeight="1">
      <c r="A10" s="64" t="s">
        <v>28</v>
      </c>
      <c r="B10" s="65" t="s">
        <v>29</v>
      </c>
      <c r="C10" s="65">
        <f t="shared" ref="C10" si="0">E10</f>
        <v>46104</v>
      </c>
      <c r="D10" s="65" t="str">
        <f t="shared" ref="D10" si="1">TEXT(C10,"aaa")</f>
        <v>月</v>
      </c>
      <c r="E10" s="65">
        <f>I10-7</f>
        <v>46104</v>
      </c>
      <c r="F10" s="65" t="str">
        <f t="shared" ref="F10" si="2">TEXT(E10,"aaa")</f>
        <v>月</v>
      </c>
      <c r="G10" s="65">
        <f t="shared" ref="G10" si="3">I10-1</f>
        <v>46110</v>
      </c>
      <c r="H10" s="65" t="str">
        <f t="shared" ref="H10" si="4">TEXT(G10,"aaa")</f>
        <v>日</v>
      </c>
      <c r="I10" s="65">
        <v>46111</v>
      </c>
      <c r="J10" s="65" t="str">
        <f t="shared" ref="J10" si="5">TEXT(I10,"aaa")</f>
        <v>月</v>
      </c>
      <c r="K10" s="65">
        <f t="shared" ref="K10" si="6">I10+38</f>
        <v>46149</v>
      </c>
      <c r="L10" s="66" t="str">
        <f t="shared" ref="L10" si="7">TEXT(K10,"aaa")</f>
        <v>木</v>
      </c>
      <c r="M10" s="12"/>
      <c r="N10" s="12"/>
      <c r="O10" s="12"/>
    </row>
    <row r="11" spans="1:35" s="11" customFormat="1" ht="56.25" customHeight="1">
      <c r="A11" s="59" t="s">
        <v>31</v>
      </c>
      <c r="B11" s="60" t="s">
        <v>30</v>
      </c>
      <c r="C11" s="61">
        <f t="shared" ref="C11:C15" si="8">E11</f>
        <v>46112</v>
      </c>
      <c r="D11" s="61" t="str">
        <f t="shared" ref="D11:D15" si="9">TEXT(C11,"aaa")</f>
        <v>火</v>
      </c>
      <c r="E11" s="61">
        <f>I11-6</f>
        <v>46112</v>
      </c>
      <c r="F11" s="61" t="str">
        <f t="shared" ref="F11:F15" si="10">TEXT(E11,"aaa")</f>
        <v>火</v>
      </c>
      <c r="G11" s="61">
        <f t="shared" ref="G11" si="11">I11-1</f>
        <v>46117</v>
      </c>
      <c r="H11" s="61" t="str">
        <f t="shared" ref="H11:H15" si="12">TEXT(G11,"aaa")</f>
        <v>日</v>
      </c>
      <c r="I11" s="61">
        <v>46118</v>
      </c>
      <c r="J11" s="61" t="str">
        <f t="shared" ref="J11:J15" si="13">TEXT(I11,"aaa")</f>
        <v>月</v>
      </c>
      <c r="K11" s="61">
        <f t="shared" ref="K11" si="14">I11+38</f>
        <v>46156</v>
      </c>
      <c r="L11" s="62" t="str">
        <f t="shared" ref="L11:L15" si="15">TEXT(K11,"aaa")</f>
        <v>木</v>
      </c>
      <c r="M11" s="12"/>
      <c r="N11" s="12"/>
      <c r="O11" s="12"/>
      <c r="T11" s="67" t="s">
        <v>47</v>
      </c>
      <c r="U11" s="68"/>
      <c r="V11" s="68"/>
      <c r="W11" s="68"/>
      <c r="X11" s="68"/>
      <c r="Y11" s="68"/>
      <c r="Z11" s="68"/>
      <c r="AA11" s="68"/>
      <c r="AB11" s="67" t="s">
        <v>30</v>
      </c>
      <c r="AC11" s="68"/>
      <c r="AD11" s="68"/>
      <c r="AE11" s="68"/>
      <c r="AF11" s="68"/>
      <c r="AG11" s="68"/>
      <c r="AH11" s="68"/>
      <c r="AI11" s="68"/>
    </row>
    <row r="12" spans="1:35" s="11" customFormat="1" ht="56.25" customHeight="1">
      <c r="A12" s="38" t="str">
        <f>T12</f>
        <v>※ONE CLARA</v>
      </c>
      <c r="B12" s="41" t="str">
        <f>AB12</f>
        <v>006W</v>
      </c>
      <c r="C12" s="25">
        <f t="shared" si="8"/>
        <v>46118</v>
      </c>
      <c r="D12" s="25" t="str">
        <f t="shared" si="9"/>
        <v>月</v>
      </c>
      <c r="E12" s="25">
        <f>I12-5</f>
        <v>46118</v>
      </c>
      <c r="F12" s="25" t="str">
        <f t="shared" si="10"/>
        <v>月</v>
      </c>
      <c r="G12" s="25">
        <f>I12-2</f>
        <v>46121</v>
      </c>
      <c r="H12" s="25" t="str">
        <f t="shared" si="12"/>
        <v>木</v>
      </c>
      <c r="I12" s="25">
        <v>46123</v>
      </c>
      <c r="J12" s="25" t="str">
        <f t="shared" si="13"/>
        <v>土</v>
      </c>
      <c r="K12" s="25">
        <f>I12+42</f>
        <v>46165</v>
      </c>
      <c r="L12" s="39" t="str">
        <f t="shared" si="15"/>
        <v>土</v>
      </c>
      <c r="M12" s="12"/>
      <c r="N12" s="12"/>
      <c r="O12" s="12"/>
      <c r="T12" s="67" t="s">
        <v>52</v>
      </c>
      <c r="U12" s="68"/>
      <c r="V12" s="68"/>
      <c r="W12" s="68"/>
      <c r="X12" s="68"/>
      <c r="Y12" s="68"/>
      <c r="Z12" s="68"/>
      <c r="AA12" s="68"/>
      <c r="AB12" s="67" t="s">
        <v>48</v>
      </c>
      <c r="AC12" s="68"/>
      <c r="AD12" s="68"/>
      <c r="AE12" s="68"/>
      <c r="AF12" s="68"/>
      <c r="AG12" s="68"/>
      <c r="AH12" s="68"/>
      <c r="AI12" s="68"/>
    </row>
    <row r="13" spans="1:35" s="11" customFormat="1" ht="56.25" customHeight="1">
      <c r="A13" s="38" t="str">
        <f t="shared" ref="A13:A15" si="16">T13</f>
        <v>※ADDISON</v>
      </c>
      <c r="B13" s="41" t="str">
        <f t="shared" ref="B13:B15" si="17">AB13</f>
        <v>054W</v>
      </c>
      <c r="C13" s="25">
        <f t="shared" ref="C13:C14" si="18">E13</f>
        <v>46125</v>
      </c>
      <c r="D13" s="25" t="str">
        <f t="shared" ref="D13:D14" si="19">TEXT(C13,"aaa")</f>
        <v>月</v>
      </c>
      <c r="E13" s="25">
        <f>I13-5</f>
        <v>46125</v>
      </c>
      <c r="F13" s="25" t="str">
        <f t="shared" ref="F13:F14" si="20">TEXT(E13,"aaa")</f>
        <v>月</v>
      </c>
      <c r="G13" s="25">
        <f>I13-2</f>
        <v>46128</v>
      </c>
      <c r="H13" s="25" t="str">
        <f t="shared" ref="H13:H14" si="21">TEXT(G13,"aaa")</f>
        <v>木</v>
      </c>
      <c r="I13" s="25">
        <v>46130</v>
      </c>
      <c r="J13" s="25" t="str">
        <f t="shared" ref="J13:J14" si="22">TEXT(I13,"aaa")</f>
        <v>土</v>
      </c>
      <c r="K13" s="25">
        <f>I13+42</f>
        <v>46172</v>
      </c>
      <c r="L13" s="39" t="str">
        <f t="shared" ref="L13:L14" si="23">TEXT(K13,"aaa")</f>
        <v>土</v>
      </c>
      <c r="M13" s="12"/>
      <c r="N13" s="12"/>
      <c r="O13" s="12"/>
      <c r="T13" s="67" t="s">
        <v>53</v>
      </c>
      <c r="U13" s="68"/>
      <c r="V13" s="68"/>
      <c r="W13" s="68"/>
      <c r="X13" s="68"/>
      <c r="Y13" s="68"/>
      <c r="Z13" s="68"/>
      <c r="AA13" s="68"/>
      <c r="AB13" s="67" t="s">
        <v>49</v>
      </c>
      <c r="AC13" s="68"/>
      <c r="AD13" s="68"/>
      <c r="AE13" s="68"/>
      <c r="AF13" s="68"/>
      <c r="AG13" s="68"/>
      <c r="AH13" s="68"/>
      <c r="AI13" s="68"/>
    </row>
    <row r="14" spans="1:35" s="45" customFormat="1" ht="56.25" customHeight="1">
      <c r="A14" s="38" t="str">
        <f t="shared" si="16"/>
        <v>※AS CARLOTTA</v>
      </c>
      <c r="B14" s="41" t="str">
        <f t="shared" si="17"/>
        <v>528W</v>
      </c>
      <c r="C14" s="25">
        <f t="shared" si="18"/>
        <v>46132</v>
      </c>
      <c r="D14" s="25" t="str">
        <f t="shared" si="19"/>
        <v>月</v>
      </c>
      <c r="E14" s="25">
        <f>I14-5</f>
        <v>46132</v>
      </c>
      <c r="F14" s="25" t="str">
        <f t="shared" si="20"/>
        <v>月</v>
      </c>
      <c r="G14" s="25">
        <f>I14-2</f>
        <v>46135</v>
      </c>
      <c r="H14" s="25" t="str">
        <f t="shared" si="21"/>
        <v>木</v>
      </c>
      <c r="I14" s="25">
        <v>46137</v>
      </c>
      <c r="J14" s="25" t="str">
        <f t="shared" si="22"/>
        <v>土</v>
      </c>
      <c r="K14" s="25">
        <f>I14+42</f>
        <v>46179</v>
      </c>
      <c r="L14" s="39" t="str">
        <f t="shared" si="23"/>
        <v>土</v>
      </c>
      <c r="M14" s="46"/>
      <c r="N14" s="46"/>
      <c r="O14" s="46"/>
      <c r="T14" s="67" t="s">
        <v>54</v>
      </c>
      <c r="U14" s="68"/>
      <c r="V14" s="68"/>
      <c r="W14" s="68"/>
      <c r="X14" s="68"/>
      <c r="Y14" s="68"/>
      <c r="Z14" s="68"/>
      <c r="AA14" s="68"/>
      <c r="AB14" s="67" t="s">
        <v>50</v>
      </c>
      <c r="AC14" s="68"/>
      <c r="AD14" s="68"/>
      <c r="AE14" s="68"/>
      <c r="AF14" s="68"/>
      <c r="AG14" s="68"/>
      <c r="AH14" s="68"/>
      <c r="AI14" s="68"/>
    </row>
    <row r="15" spans="1:35" s="11" customFormat="1" ht="56.25" customHeight="1">
      <c r="A15" s="42" t="str">
        <f t="shared" si="16"/>
        <v>★※ONE CLARA</v>
      </c>
      <c r="B15" s="40" t="str">
        <f t="shared" si="17"/>
        <v>008W</v>
      </c>
      <c r="C15" s="63">
        <f t="shared" si="8"/>
        <v>46136</v>
      </c>
      <c r="D15" s="63" t="str">
        <f t="shared" si="9"/>
        <v>金</v>
      </c>
      <c r="E15" s="63">
        <f>I15-8</f>
        <v>46136</v>
      </c>
      <c r="F15" s="63" t="str">
        <f t="shared" si="10"/>
        <v>金</v>
      </c>
      <c r="G15" s="26">
        <f>I15-2</f>
        <v>46142</v>
      </c>
      <c r="H15" s="26" t="str">
        <f t="shared" si="12"/>
        <v>木</v>
      </c>
      <c r="I15" s="26">
        <v>46144</v>
      </c>
      <c r="J15" s="26" t="str">
        <f t="shared" si="13"/>
        <v>土</v>
      </c>
      <c r="K15" s="26">
        <f>I15+42</f>
        <v>46186</v>
      </c>
      <c r="L15" s="27" t="str">
        <f t="shared" si="15"/>
        <v>土</v>
      </c>
      <c r="M15" s="12"/>
      <c r="N15" s="12"/>
      <c r="O15" s="12"/>
      <c r="T15" s="67" t="s">
        <v>55</v>
      </c>
      <c r="U15" s="68"/>
      <c r="V15" s="68"/>
      <c r="W15" s="68"/>
      <c r="X15" s="68"/>
      <c r="Y15" s="68"/>
      <c r="Z15" s="68"/>
      <c r="AA15" s="68"/>
      <c r="AB15" s="67" t="s">
        <v>51</v>
      </c>
      <c r="AC15" s="68"/>
      <c r="AD15" s="68"/>
      <c r="AE15" s="68"/>
      <c r="AF15" s="68"/>
      <c r="AG15" s="68"/>
      <c r="AH15" s="68"/>
      <c r="AI15" s="68"/>
    </row>
    <row r="16" spans="1:35" s="11" customFormat="1" ht="69.95" customHeight="1">
      <c r="A16" s="58" t="s">
        <v>45</v>
      </c>
      <c r="B16" s="21"/>
      <c r="C16" s="24"/>
      <c r="D16" s="24"/>
      <c r="E16" s="24"/>
      <c r="F16" s="24"/>
      <c r="G16" s="20" t="s">
        <v>11</v>
      </c>
      <c r="H16" s="19"/>
      <c r="I16" s="19"/>
      <c r="J16" s="19"/>
      <c r="K16" s="19"/>
      <c r="L16" s="19"/>
      <c r="M16" s="12"/>
      <c r="N16" s="12"/>
      <c r="O16" s="12"/>
    </row>
    <row r="17" spans="1:21" s="11" customFormat="1" ht="69.95" customHeight="1">
      <c r="A17" s="33" t="s">
        <v>42</v>
      </c>
      <c r="B17" s="34"/>
      <c r="C17" s="34"/>
      <c r="D17" s="34"/>
      <c r="E17" s="34"/>
      <c r="F17"/>
      <c r="G17"/>
      <c r="H17" s="6"/>
      <c r="I17" s="6"/>
      <c r="J17" s="6"/>
      <c r="K17" s="6"/>
      <c r="L17" s="6"/>
      <c r="O17" s="12"/>
    </row>
    <row r="18" spans="1:21" s="11" customFormat="1" ht="69.95" customHeight="1">
      <c r="A18" s="35" t="s">
        <v>24</v>
      </c>
      <c r="B18" s="36"/>
      <c r="C18" s="36"/>
      <c r="D18" s="36"/>
      <c r="E18" s="36"/>
      <c r="F18"/>
      <c r="G18"/>
      <c r="H18"/>
      <c r="I18" s="6"/>
      <c r="J18" s="6"/>
      <c r="K18" s="6"/>
      <c r="L18" s="6"/>
      <c r="O18" s="12"/>
    </row>
    <row r="19" spans="1:21" s="45" customFormat="1" ht="69.95" customHeight="1">
      <c r="A19" s="37" t="s">
        <v>25</v>
      </c>
      <c r="B19" s="36"/>
      <c r="C19" s="36"/>
      <c r="D19" s="36"/>
      <c r="E19" s="36"/>
      <c r="F19" s="43"/>
      <c r="G19" s="43"/>
      <c r="H19" s="43"/>
      <c r="I19" s="44"/>
      <c r="J19" s="44"/>
      <c r="K19" s="44"/>
      <c r="L19" s="44"/>
      <c r="O19" s="46"/>
    </row>
    <row r="20" spans="1:21" s="45" customFormat="1" ht="69.95" customHeight="1">
      <c r="A20" s="37" t="s">
        <v>26</v>
      </c>
      <c r="B20" s="36"/>
      <c r="C20" s="36"/>
      <c r="D20" s="36"/>
      <c r="E20" s="36"/>
      <c r="F20" s="43"/>
      <c r="G20" s="43"/>
      <c r="H20" s="43"/>
      <c r="I20" s="44"/>
      <c r="J20" s="44"/>
      <c r="K20" s="44"/>
      <c r="L20" s="44"/>
      <c r="O20" s="46"/>
    </row>
    <row r="21" spans="1:21" s="45" customFormat="1" ht="69.95" customHeight="1">
      <c r="A21" s="37" t="s">
        <v>27</v>
      </c>
      <c r="B21" s="36"/>
      <c r="C21" s="36"/>
      <c r="D21" s="36"/>
      <c r="E21" s="36"/>
      <c r="F21" s="43"/>
      <c r="G21" s="43"/>
      <c r="H21" s="43"/>
      <c r="I21" s="44"/>
      <c r="J21" s="44"/>
      <c r="K21" s="44"/>
      <c r="L21" s="44"/>
      <c r="O21" s="46"/>
    </row>
    <row r="22" spans="1:21" s="11" customFormat="1" ht="69.95" customHeight="1" thickBot="1">
      <c r="A22" s="16" t="s">
        <v>6</v>
      </c>
      <c r="B22" s="85" t="s">
        <v>7</v>
      </c>
      <c r="C22" s="86"/>
      <c r="D22" s="86"/>
      <c r="E22" s="87" t="s">
        <v>14</v>
      </c>
      <c r="F22" s="87"/>
      <c r="G22" s="87"/>
      <c r="H22" s="87"/>
      <c r="I22" s="87"/>
      <c r="J22" s="87"/>
      <c r="K22" s="87"/>
      <c r="L22" s="88"/>
      <c r="N22" s="14"/>
      <c r="O22" s="15"/>
      <c r="P22" s="15"/>
      <c r="Q22" s="12"/>
      <c r="R22" s="12"/>
      <c r="S22" s="12"/>
      <c r="T22" s="12"/>
      <c r="U22" s="12"/>
    </row>
    <row r="23" spans="1:21" s="11" customFormat="1" ht="69.95" customHeight="1" thickTop="1">
      <c r="A23" s="97" t="s">
        <v>37</v>
      </c>
      <c r="B23" s="99" t="s">
        <v>15</v>
      </c>
      <c r="C23" s="100"/>
      <c r="D23" s="100"/>
      <c r="E23" s="107" t="s">
        <v>16</v>
      </c>
      <c r="F23" s="108"/>
      <c r="G23" s="108"/>
      <c r="H23" s="108"/>
      <c r="I23" s="108"/>
      <c r="J23" s="108"/>
      <c r="K23" s="108"/>
      <c r="L23" s="109"/>
      <c r="N23" s="14"/>
      <c r="O23" s="15"/>
      <c r="P23" s="15"/>
      <c r="Q23" s="12"/>
      <c r="R23" s="12"/>
      <c r="S23" s="12"/>
      <c r="T23" s="12"/>
      <c r="U23" s="12"/>
    </row>
    <row r="24" spans="1:21" s="11" customFormat="1" ht="54.75" customHeight="1">
      <c r="A24" s="98"/>
      <c r="B24" s="101"/>
      <c r="C24" s="102"/>
      <c r="D24" s="102"/>
      <c r="E24" s="30" t="s">
        <v>21</v>
      </c>
      <c r="F24" s="30"/>
      <c r="G24" s="31"/>
      <c r="H24" s="31"/>
      <c r="I24" s="31"/>
      <c r="J24" s="31"/>
      <c r="K24" s="28"/>
      <c r="L24" s="29" t="s">
        <v>17</v>
      </c>
      <c r="N24" s="14"/>
      <c r="O24" s="15"/>
      <c r="P24" s="15"/>
      <c r="Q24" s="12"/>
      <c r="R24" s="12"/>
      <c r="S24" s="12"/>
      <c r="T24" s="12"/>
      <c r="U24" s="12"/>
    </row>
    <row r="25" spans="1:21" s="11" customFormat="1" ht="62.25" customHeight="1">
      <c r="A25" s="95" t="s">
        <v>36</v>
      </c>
      <c r="B25" s="103" t="s">
        <v>18</v>
      </c>
      <c r="C25" s="104"/>
      <c r="D25" s="104"/>
      <c r="E25" s="89" t="s">
        <v>19</v>
      </c>
      <c r="F25" s="90"/>
      <c r="G25" s="90"/>
      <c r="H25" s="90"/>
      <c r="I25" s="90"/>
      <c r="J25" s="90"/>
      <c r="K25" s="90"/>
      <c r="L25" s="91"/>
      <c r="M25" s="17"/>
      <c r="O25" s="15"/>
      <c r="P25" s="15"/>
      <c r="Q25" s="12"/>
      <c r="R25" s="12"/>
      <c r="S25" s="12"/>
      <c r="T25" s="12"/>
      <c r="U25" s="12"/>
    </row>
    <row r="26" spans="1:21" s="11" customFormat="1" ht="62.25" customHeight="1" thickBot="1">
      <c r="A26" s="96"/>
      <c r="B26" s="105"/>
      <c r="C26" s="106"/>
      <c r="D26" s="106"/>
      <c r="E26" s="57" t="s">
        <v>20</v>
      </c>
      <c r="F26" s="56"/>
      <c r="G26" s="31"/>
      <c r="H26" s="31"/>
      <c r="I26" s="31"/>
      <c r="J26" s="31"/>
      <c r="K26" s="31"/>
      <c r="L26" s="29" t="s">
        <v>22</v>
      </c>
      <c r="M26" s="17"/>
      <c r="O26" s="15"/>
      <c r="P26" s="15"/>
      <c r="Q26" s="12"/>
      <c r="R26" s="12"/>
      <c r="S26" s="12"/>
      <c r="T26" s="12"/>
      <c r="U26" s="12"/>
    </row>
    <row r="27" spans="1:21" s="11" customFormat="1" ht="62.25" customHeight="1" thickTop="1">
      <c r="A27" s="118" t="s">
        <v>43</v>
      </c>
      <c r="B27" s="120" t="s">
        <v>39</v>
      </c>
      <c r="C27" s="121"/>
      <c r="D27" s="122"/>
      <c r="E27" s="123" t="s">
        <v>32</v>
      </c>
      <c r="F27" s="124"/>
      <c r="G27" s="124"/>
      <c r="H27" s="124"/>
      <c r="I27" s="124"/>
      <c r="J27" s="124"/>
      <c r="K27" s="47"/>
      <c r="L27" s="48" t="s">
        <v>33</v>
      </c>
      <c r="M27" s="17"/>
      <c r="O27" s="15"/>
      <c r="P27" s="15"/>
      <c r="Q27" s="12"/>
      <c r="R27" s="12"/>
      <c r="S27" s="12"/>
      <c r="T27" s="12"/>
      <c r="U27" s="12"/>
    </row>
    <row r="28" spans="1:21" s="11" customFormat="1" ht="62.25" customHeight="1">
      <c r="A28" s="119"/>
      <c r="B28" s="115"/>
      <c r="C28" s="116"/>
      <c r="D28" s="117"/>
      <c r="E28" s="49" t="s">
        <v>34</v>
      </c>
      <c r="F28" s="50"/>
      <c r="G28" s="51"/>
      <c r="H28" s="52"/>
      <c r="I28" s="53"/>
      <c r="J28" s="52"/>
      <c r="K28" s="52"/>
      <c r="L28" s="54"/>
      <c r="M28" s="17"/>
      <c r="O28" s="15"/>
      <c r="P28" s="15"/>
      <c r="Q28" s="12"/>
      <c r="R28" s="12"/>
      <c r="S28" s="12"/>
      <c r="T28" s="12"/>
      <c r="U28" s="12"/>
    </row>
    <row r="29" spans="1:21" s="11" customFormat="1" ht="62.25" customHeight="1">
      <c r="A29" s="110" t="s">
        <v>44</v>
      </c>
      <c r="B29" s="112" t="s">
        <v>40</v>
      </c>
      <c r="C29" s="113"/>
      <c r="D29" s="114"/>
      <c r="E29" s="92" t="s">
        <v>46</v>
      </c>
      <c r="F29" s="93"/>
      <c r="G29" s="93"/>
      <c r="H29" s="93"/>
      <c r="I29" s="93"/>
      <c r="J29" s="93"/>
      <c r="K29" s="93"/>
      <c r="L29" s="94"/>
      <c r="M29" s="17"/>
      <c r="O29" s="15"/>
      <c r="P29" s="15"/>
      <c r="Q29" s="12"/>
      <c r="R29" s="12"/>
      <c r="S29" s="12"/>
      <c r="T29" s="12"/>
      <c r="U29" s="12"/>
    </row>
    <row r="30" spans="1:21" s="11" customFormat="1" ht="62.25" customHeight="1">
      <c r="A30" s="111"/>
      <c r="B30" s="115"/>
      <c r="C30" s="116"/>
      <c r="D30" s="117"/>
      <c r="E30" s="49" t="s">
        <v>35</v>
      </c>
      <c r="F30" s="55"/>
      <c r="G30" s="51"/>
      <c r="H30" s="52"/>
      <c r="I30" s="53"/>
      <c r="J30" s="52"/>
      <c r="K30" s="52"/>
      <c r="L30" s="54"/>
      <c r="M30" s="17"/>
      <c r="O30" s="15"/>
      <c r="P30" s="15"/>
      <c r="Q30" s="12"/>
      <c r="R30" s="12"/>
      <c r="S30" s="12"/>
      <c r="T30" s="12"/>
      <c r="U30" s="12"/>
    </row>
    <row r="31" spans="1:21" ht="57.75" customHeight="1"/>
    <row r="32" spans="1:21" ht="49.5" customHeight="1"/>
    <row r="33" ht="54.95" customHeight="1"/>
    <row r="34" ht="54.95" customHeight="1"/>
  </sheetData>
  <mergeCells count="40">
    <mergeCell ref="B22:D22"/>
    <mergeCell ref="E22:L22"/>
    <mergeCell ref="E25:L25"/>
    <mergeCell ref="E29:L29"/>
    <mergeCell ref="A25:A26"/>
    <mergeCell ref="A23:A24"/>
    <mergeCell ref="B23:D24"/>
    <mergeCell ref="B25:D26"/>
    <mergeCell ref="E23:L23"/>
    <mergeCell ref="A29:A30"/>
    <mergeCell ref="B29:D30"/>
    <mergeCell ref="A27:A28"/>
    <mergeCell ref="B27:D28"/>
    <mergeCell ref="E27:J27"/>
    <mergeCell ref="A3:E3"/>
    <mergeCell ref="P3:Q3"/>
    <mergeCell ref="K4:L4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K9:L9"/>
    <mergeCell ref="T15:AA15"/>
    <mergeCell ref="AB15:AI15"/>
    <mergeCell ref="T14:AA14"/>
    <mergeCell ref="AB14:AI14"/>
    <mergeCell ref="M1:Q1"/>
    <mergeCell ref="T11:AA11"/>
    <mergeCell ref="AB11:AI11"/>
    <mergeCell ref="T12:AA12"/>
    <mergeCell ref="AB12:AI12"/>
    <mergeCell ref="T13:AA13"/>
    <mergeCell ref="AB13:AI13"/>
  </mergeCells>
  <phoneticPr fontId="6"/>
  <hyperlinks>
    <hyperlink ref="E24" r:id="rId1" xr:uid="{50CE2E66-2BC6-4F48-BE9A-FFA008EC459A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rowBreaks count="1" manualBreakCount="1">
    <brk id="30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RTM (SLX)</vt:lpstr>
      <vt:lpstr>'RTM (SLX)'!Print_Area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2026-03-19T04:54:35Z</cp:lastPrinted>
  <dcterms:created xsi:type="dcterms:W3CDTF">2016-08-18T01:49:00Z</dcterms:created>
  <dcterms:modified xsi:type="dcterms:W3CDTF">2026-03-26T00:49:26Z</dcterms:modified>
</cp:coreProperties>
</file>