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0584D794-C986-4F82-A8D1-736431996AAD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ロサンゼルスロングビーチ(東)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'ロサンゼルスロングビーチ(東)'!$A$1:$U$54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2" l="1"/>
  <c r="D14" i="2"/>
  <c r="C13" i="2"/>
  <c r="C12" i="2"/>
  <c r="D12" i="2" s="1"/>
  <c r="C11" i="2"/>
  <c r="D13" i="2"/>
  <c r="D11" i="2"/>
  <c r="I12" i="2"/>
  <c r="O12" i="2" s="1"/>
  <c r="H12" i="2"/>
  <c r="E12" i="2"/>
  <c r="F12" i="2" s="1"/>
  <c r="I11" i="2"/>
  <c r="S11" i="2" s="1"/>
  <c r="H11" i="2"/>
  <c r="E11" i="2"/>
  <c r="F11" i="2" s="1"/>
  <c r="I10" i="2"/>
  <c r="S10" i="2" s="1"/>
  <c r="H10" i="2"/>
  <c r="E10" i="2"/>
  <c r="F10" i="2" s="1"/>
  <c r="C10" i="2"/>
  <c r="D10" i="2" s="1"/>
  <c r="I14" i="2"/>
  <c r="S14" i="2" s="1"/>
  <c r="H14" i="2"/>
  <c r="E14" i="2"/>
  <c r="F14" i="2" s="1"/>
  <c r="I13" i="2"/>
  <c r="R13" i="2" s="1"/>
  <c r="H13" i="2"/>
  <c r="E13" i="2"/>
  <c r="F13" i="2" s="1"/>
  <c r="Q12" i="2" l="1"/>
  <c r="R12" i="2"/>
  <c r="P12" i="2"/>
  <c r="S12" i="2"/>
  <c r="K11" i="2"/>
  <c r="L11" i="2"/>
  <c r="M11" i="2"/>
  <c r="N11" i="2"/>
  <c r="J12" i="2"/>
  <c r="J11" i="2"/>
  <c r="O11" i="2"/>
  <c r="K12" i="2"/>
  <c r="P11" i="2"/>
  <c r="L12" i="2"/>
  <c r="Q11" i="2"/>
  <c r="M12" i="2"/>
  <c r="R11" i="2"/>
  <c r="N12" i="2"/>
  <c r="K10" i="2"/>
  <c r="J10" i="2"/>
  <c r="L10" i="2"/>
  <c r="M10" i="2"/>
  <c r="N10" i="2"/>
  <c r="O10" i="2"/>
  <c r="P10" i="2"/>
  <c r="Q10" i="2"/>
  <c r="R10" i="2"/>
  <c r="K14" i="2"/>
  <c r="N14" i="2"/>
  <c r="J14" i="2"/>
  <c r="L14" i="2"/>
  <c r="M14" i="2"/>
  <c r="O14" i="2"/>
  <c r="P14" i="2"/>
  <c r="Q14" i="2"/>
  <c r="R14" i="2"/>
  <c r="S13" i="2"/>
  <c r="J13" i="2"/>
  <c r="K13" i="2"/>
  <c r="L13" i="2"/>
  <c r="M13" i="2"/>
  <c r="N13" i="2"/>
  <c r="O13" i="2"/>
  <c r="P13" i="2"/>
  <c r="Q13" i="2"/>
</calcChain>
</file>

<file path=xl/sharedStrings.xml><?xml version="1.0" encoding="utf-8"?>
<sst xmlns="http://schemas.openxmlformats.org/spreadsheetml/2006/main" count="60" uniqueCount="58">
  <si>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</si>
  <si>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</si>
  <si>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</si>
  <si>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From Tokyo</t>
    <phoneticPr fontId="2"/>
  </si>
  <si>
    <t xml:space="preserve">UPDATED :  </t>
    <phoneticPr fontId="9"/>
  </si>
  <si>
    <t>VESSEL</t>
    <phoneticPr fontId="2"/>
  </si>
  <si>
    <t>CFS CUT</t>
    <phoneticPr fontId="2"/>
  </si>
  <si>
    <t>ETA</t>
    <phoneticPr fontId="2"/>
  </si>
  <si>
    <t>ETD</t>
    <phoneticPr fontId="2"/>
  </si>
  <si>
    <t>SFO</t>
    <phoneticPr fontId="2"/>
  </si>
  <si>
    <t>AUS
LRD</t>
    <phoneticPr fontId="3"/>
  </si>
  <si>
    <t>DFW
HOU</t>
    <phoneticPr fontId="3"/>
  </si>
  <si>
    <t>0 DAYS</t>
    <phoneticPr fontId="2"/>
  </si>
  <si>
    <t>24 DAYS</t>
    <phoneticPr fontId="3"/>
  </si>
  <si>
    <t>27 DAYS</t>
    <phoneticPr fontId="3"/>
  </si>
  <si>
    <t>28 DAYS</t>
    <phoneticPr fontId="3"/>
  </si>
  <si>
    <t>29 DAYS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</si>
  <si>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</si>
  <si>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</si>
  <si>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t>TEL: 03-3790-1241 FAX: 03-3790-0803</t>
    <phoneticPr fontId="2"/>
  </si>
  <si>
    <t>会社名</t>
    <phoneticPr fontId="2"/>
  </si>
  <si>
    <t>東京都品川区八潮2-8-1　UTOC TFC H/W</t>
    <rPh sb="0" eb="8">
      <t>１４０－０００３</t>
    </rPh>
    <phoneticPr fontId="9"/>
  </si>
  <si>
    <t>PDX
SEA</t>
    <phoneticPr fontId="3"/>
  </si>
  <si>
    <t>NACCS:1FWC7</t>
    <phoneticPr fontId="2"/>
  </si>
  <si>
    <t>MKC
MEM</t>
    <phoneticPr fontId="3"/>
  </si>
  <si>
    <t>ATL</t>
    <phoneticPr fontId="3"/>
  </si>
  <si>
    <t>SDF</t>
    <phoneticPr fontId="3"/>
  </si>
  <si>
    <t>OFK</t>
    <phoneticPr fontId="3"/>
  </si>
  <si>
    <t>SLC, DEN
ELP, PHX</t>
    <phoneticPr fontId="3"/>
  </si>
  <si>
    <t>TYO</t>
    <phoneticPr fontId="2"/>
  </si>
  <si>
    <t>LAX</t>
    <phoneticPr fontId="3"/>
  </si>
  <si>
    <t>㈱宇徳 東京フレートセンター</t>
    <phoneticPr fontId="9"/>
  </si>
  <si>
    <t>※CFS倉庫受付時間　9:00~15:00</t>
    <phoneticPr fontId="2"/>
  </si>
  <si>
    <r>
      <t xml:space="preserve">　　　　　　　　LOS ANGELES SCHEDULE </t>
    </r>
    <r>
      <rPr>
        <b/>
        <sz val="85"/>
        <color theme="0"/>
        <rFont val="Meiryo UI"/>
        <family val="3"/>
        <charset val="128"/>
      </rPr>
      <t>- 東京</t>
    </r>
    <rPh sb="31" eb="33">
      <t>トウキョウ</t>
    </rPh>
    <phoneticPr fontId="3"/>
  </si>
  <si>
    <t>担当：吉田様</t>
    <rPh sb="3" eb="5">
      <t>ヨシダ</t>
    </rPh>
    <rPh sb="5" eb="6">
      <t>サマ</t>
    </rPh>
    <phoneticPr fontId="2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</si>
  <si>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2"/>
  </si>
  <si>
    <t>予約期日：入場日1営業日前の17時まで</t>
  </si>
  <si>
    <t>※貨物を搬入するためには事前の予約手続きが必要となります。</t>
    <phoneticPr fontId="9"/>
  </si>
  <si>
    <t>詳細は下記、搬入先ホームページ並びに予約マニュアルのリンクをご参照の上、必ず期日までの予約登録をお願いします。</t>
    <phoneticPr fontId="9"/>
  </si>
  <si>
    <t>予約システム概要： https://www.utoc.co.jp/business/pdf/tfc_track_reservation_system_dispatcher.pdf</t>
    <phoneticPr fontId="9"/>
  </si>
  <si>
    <t>予約方法： https://www.utoc.co.jp/business/pdf/tfc_track_reservation_system_driver.pdf</t>
    <rPh sb="0" eb="2">
      <t>ヨヤク</t>
    </rPh>
    <rPh sb="2" eb="4">
      <t>ホウホウ</t>
    </rPh>
    <phoneticPr fontId="9"/>
  </si>
  <si>
    <t>(株)宇徳ホームページ： https://www.utoc.co.jp/business/logistics/warehouse/tfc/index.html</t>
    <phoneticPr fontId="9"/>
  </si>
  <si>
    <t>12 DAYS</t>
    <phoneticPr fontId="3"/>
  </si>
  <si>
    <t>19 DAYS</t>
    <phoneticPr fontId="2"/>
  </si>
  <si>
    <t>25 DAYS</t>
    <phoneticPr fontId="3"/>
  </si>
  <si>
    <t>30 DAYS</t>
    <phoneticPr fontId="3"/>
  </si>
  <si>
    <t>32 DAYS</t>
    <phoneticPr fontId="3"/>
  </si>
  <si>
    <t>35 DAYS</t>
    <phoneticPr fontId="3"/>
  </si>
  <si>
    <t>NYK ORION</t>
    <phoneticPr fontId="2"/>
  </si>
  <si>
    <t>081E</t>
    <phoneticPr fontId="2"/>
  </si>
  <si>
    <t>ONE ORPHEUS</t>
    <phoneticPr fontId="2"/>
  </si>
  <si>
    <t>076E</t>
    <phoneticPr fontId="2"/>
  </si>
  <si>
    <t>ONE HAMBURG</t>
    <phoneticPr fontId="2"/>
  </si>
  <si>
    <t>084E</t>
    <phoneticPr fontId="2"/>
  </si>
  <si>
    <t>ONE OLYMPUS</t>
    <phoneticPr fontId="2"/>
  </si>
  <si>
    <t>080E</t>
    <phoneticPr fontId="2"/>
  </si>
  <si>
    <t>083E</t>
    <phoneticPr fontId="2"/>
  </si>
  <si>
    <t>★NYK VENUS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</si>
</sst>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24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35"/>
      <color indexed="9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u/>
      <sz val="36"/>
      <color rgb="FFFF0000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8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9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/>
    <xf numFmtId="176" fontId="4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3" fillId="0" borderId="0" xfId="0" applyFo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6" fillId="3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31" fillId="0" borderId="0" xfId="1" applyFont="1" applyFill="1" applyAlignment="1">
      <alignment horizontal="left" vertical="center"/>
    </xf>
    <xf numFmtId="0" fontId="25" fillId="0" borderId="0" xfId="1" applyFont="1" applyAlignment="1">
      <alignment horizontal="right" vertical="center"/>
    </xf>
    <xf numFmtId="176" fontId="25" fillId="0" borderId="0" xfId="1" applyNumberFormat="1" applyFont="1" applyFill="1" applyAlignment="1">
      <alignment horizontal="left" vertical="center"/>
    </xf>
    <xf numFmtId="177" fontId="30" fillId="0" borderId="17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177" fontId="30" fillId="0" borderId="18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right" vertical="center"/>
    </xf>
    <xf numFmtId="0" fontId="11" fillId="0" borderId="6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38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39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left" vertical="center" indent="1"/>
    </xf>
    <xf numFmtId="0" fontId="30" fillId="0" borderId="19" xfId="1" applyFont="1" applyFill="1" applyBorder="1" applyAlignment="1">
      <alignment horizontal="left" vertical="center" indent="1"/>
    </xf>
    <xf numFmtId="0" fontId="30" fillId="0" borderId="1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Alignment="1">
      <alignment vertical="center"/>
    </xf>
    <xf numFmtId="0" fontId="40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30" fillId="2" borderId="3" xfId="1" applyNumberFormat="1" applyFont="1" applyFill="1" applyBorder="1" applyAlignment="1">
      <alignment vertical="center" wrapText="1"/>
    </xf>
    <xf numFmtId="0" fontId="30" fillId="2" borderId="3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2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25" xfId="1" applyNumberFormat="1" applyFont="1" applyFill="1" applyBorder="1" applyAlignment="1">
      <alignment horizontal="center" vertical="center"/>
    </xf>
    <xf numFmtId="177" fontId="30" fillId="0" borderId="26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left" vertical="center" indent="1"/>
    </xf>
    <xf numFmtId="0" fontId="30" fillId="0" borderId="2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37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31" fillId="0" borderId="2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37" fillId="0" borderId="13" xfId="1" applyFont="1" applyFill="1" applyBorder="1" applyAlignment="1">
      <alignment horizontal="center" vertical="center" wrapText="1"/>
    </xf>
    <xf numFmtId="0" fontId="37" fillId="0" borderId="14" xfId="1" applyFont="1" applyFill="1" applyBorder="1" applyAlignment="1">
      <alignment horizontal="center" vertical="center" wrapText="1"/>
    </xf>
    <xf numFmtId="0" fontId="37" fillId="0" borderId="15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wrapText="1"/>
    </xf>
    <xf numFmtId="0" fontId="37" fillId="0" borderId="7" xfId="1" applyFont="1" applyFill="1" applyBorder="1" applyAlignment="1">
      <alignment horizontal="center" vertical="center" wrapText="1"/>
    </xf>
    <xf numFmtId="0" fontId="37" fillId="0" borderId="6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4" fillId="3" borderId="0" xfId="1" applyFont="1" applyFill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/>
    </xf>
    <xf numFmtId="0" fontId="31" fillId="2" borderId="22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 wrapText="1"/>
    </xf>
    <xf numFmtId="0" fontId="31" fillId="2" borderId="20" xfId="1" applyNumberFormat="1" applyFont="1" applyFill="1" applyBorder="1" applyAlignment="1">
      <alignment horizontal="center" vertical="center" wrapText="1"/>
    </xf>
    <xf numFmtId="0" fontId="31" fillId="2" borderId="19" xfId="1" applyNumberFormat="1" applyFont="1" applyFill="1" applyBorder="1" applyAlignment="1">
      <alignment horizontal="center" vertical="center" wrapText="1"/>
    </xf>
    <xf numFmtId="0" fontId="31" fillId="2" borderId="23" xfId="1" applyNumberFormat="1" applyFont="1" applyFill="1" applyBorder="1" applyAlignment="1">
      <alignment horizontal="center" vertical="center" wrapText="1"/>
    </xf>
    <xf numFmtId="0" fontId="31" fillId="2" borderId="21" xfId="1" applyNumberFormat="1" applyFont="1" applyFill="1" applyBorder="1" applyAlignment="1">
      <alignment horizontal="center" vertical="center"/>
    </xf>
    <xf numFmtId="0" fontId="31" fillId="2" borderId="17" xfId="1" applyNumberFormat="1" applyFont="1" applyFill="1" applyBorder="1" applyAlignment="1">
      <alignment horizontal="center" vertical="center"/>
    </xf>
    <xf numFmtId="0" fontId="31" fillId="2" borderId="3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vertical="center"/>
    </xf>
    <xf numFmtId="177" fontId="31" fillId="0" borderId="17" xfId="1" applyNumberFormat="1" applyFont="1" applyFill="1" applyBorder="1" applyAlignment="1">
      <alignment horizontal="center" vertical="center"/>
    </xf>
  </cellXfs>
  <cellStyles count="11">
    <cellStyle name="Normal 2" xfId="8" xr:uid="{00000000-0005-0000-0000-000000000000}"/>
    <cellStyle name="標準" xfId="0" builtinId="0"/>
    <cellStyle name="標準 2" xfId="1" xr:uid="{00000000-0005-0000-0000-000002000000}"/>
    <cellStyle name="標準 2 2" xfId="9" xr:uid="{00000000-0005-0000-0000-000003000000}"/>
    <cellStyle name="標準 3" xfId="10" xr:uid="{00000000-0005-0000-0000-000004000000}"/>
    <cellStyle name="標準_Sheet1" xfId="2" xr:uid="{00000000-0005-0000-0000-000005000000}"/>
    <cellStyle name="콤마 [0]_HMMREQ~1" xfId="3" xr:uid="{00000000-0005-0000-0000-000006000000}"/>
    <cellStyle name="콤마_HMMREQ~1" xfId="4" xr:uid="{00000000-0005-0000-0000-000007000000}"/>
    <cellStyle name="통화 [0]_HMMREQ~1" xfId="5" xr:uid="{00000000-0005-0000-0000-000008000000}"/>
    <cellStyle name="통화_HMMREQ~1" xfId="6" xr:uid="{00000000-0005-0000-0000-000009000000}"/>
    <cellStyle name="표준_HMMREQ~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342901</xdr:rowOff>
    </xdr:from>
    <xdr:to>
      <xdr:col>3</xdr:col>
      <xdr:colOff>342900</xdr:colOff>
      <xdr:row>2</xdr:row>
      <xdr:rowOff>876301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14501"/>
          <a:ext cx="10515600" cy="11430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984253</xdr:colOff>
      <xdr:row>18</xdr:row>
      <xdr:rowOff>60325</xdr:rowOff>
    </xdr:from>
    <xdr:ext cx="2819398" cy="2160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429503" y="1412557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u="none" strike="noStrik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178191</xdr:colOff>
      <xdr:row>18</xdr:row>
      <xdr:rowOff>60325</xdr:rowOff>
    </xdr:from>
    <xdr:ext cx="3088885" cy="212468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38191" y="14125575"/>
          <a:ext cx="3088885" cy="2124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471487</xdr:colOff>
      <xdr:row>18</xdr:row>
      <xdr:rowOff>60325</xdr:rowOff>
    </xdr:from>
    <xdr:ext cx="3095625" cy="21600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66737" y="14125575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625474</xdr:colOff>
      <xdr:row>18</xdr:row>
      <xdr:rowOff>60325</xdr:rowOff>
    </xdr:from>
    <xdr:ext cx="2690814" cy="21600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6786224" y="14125575"/>
          <a:ext cx="2690814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1649412</xdr:colOff>
      <xdr:row>18</xdr:row>
      <xdr:rowOff>60325</xdr:rowOff>
    </xdr:from>
    <xdr:ext cx="3190876" cy="2160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15162" y="14125575"/>
          <a:ext cx="3190876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114300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21</xdr:row>
      <xdr:rowOff>373064</xdr:rowOff>
    </xdr:from>
    <xdr:to>
      <xdr:col>15</xdr:col>
      <xdr:colOff>600764</xdr:colOff>
      <xdr:row>41</xdr:row>
      <xdr:rowOff>261938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98450" y="18375314"/>
          <a:ext cx="32623814" cy="7508874"/>
          <a:chOff x="43622" y="20414281"/>
          <a:chExt cx="25183938" cy="718363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43622" y="20414281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5660" y="20547981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8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8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5833522" y="20453245"/>
            <a:ext cx="9370604" cy="6636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337753" y="21361439"/>
            <a:ext cx="8919898" cy="5263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1460500</xdr:colOff>
      <xdr:row>17</xdr:row>
      <xdr:rowOff>107949</xdr:rowOff>
    </xdr:from>
    <xdr:ext cx="4730750" cy="26543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60500" y="14943137"/>
          <a:ext cx="4730750" cy="26543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16</xdr:col>
      <xdr:colOff>1562100</xdr:colOff>
      <xdr:row>1</xdr:row>
      <xdr:rowOff>542925</xdr:rowOff>
    </xdr:from>
    <xdr:ext cx="877527" cy="99793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0" y="1914525"/>
          <a:ext cx="877527" cy="997933"/>
        </a:xfrm>
        <a:prstGeom prst="rect">
          <a:avLst/>
        </a:prstGeom>
      </xdr:spPr>
    </xdr:pic>
    <xdr:clientData/>
  </xdr:oneCellAnchor>
  <xdr:twoCellAnchor editAs="oneCell">
    <xdr:from>
      <xdr:col>15</xdr:col>
      <xdr:colOff>1200150</xdr:colOff>
      <xdr:row>27</xdr:row>
      <xdr:rowOff>244351</xdr:rowOff>
    </xdr:from>
    <xdr:to>
      <xdr:col>20</xdr:col>
      <xdr:colOff>532128</xdr:colOff>
      <xdr:row>44</xdr:row>
      <xdr:rowOff>211138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1650" y="19643601"/>
          <a:ext cx="11079478" cy="6467599"/>
        </a:xfrm>
        <a:prstGeom prst="rect">
          <a:avLst/>
        </a:prstGeom>
      </xdr:spPr>
    </xdr:pic>
    <xdr:clientData/>
  </xdr:twoCellAnchor>
  <xdr:twoCellAnchor>
    <xdr:from>
      <xdr:col>14</xdr:col>
      <xdr:colOff>608013</xdr:colOff>
      <xdr:row>16</xdr:row>
      <xdr:rowOff>414337</xdr:rowOff>
    </xdr:from>
    <xdr:to>
      <xdr:col>19</xdr:col>
      <xdr:colOff>1357313</xdr:colOff>
      <xdr:row>20</xdr:row>
      <xdr:rowOff>182655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30453013" y="14479587"/>
          <a:ext cx="13131800" cy="3324318"/>
          <a:chOff x="26860073" y="898460"/>
          <a:chExt cx="9865207" cy="4829999"/>
        </a:xfrm>
      </xdr:grpSpPr>
      <xdr:sp macro="" textlink="">
        <xdr:nvSpPr>
          <xdr:cNvPr id="35" name="円/楕円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6860073" y="898460"/>
            <a:ext cx="9865207" cy="4829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623192" y="1705670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V54"/>
  <sheetViews>
    <sheetView tabSelected="1" view="pageBreakPreview" zoomScale="30" zoomScaleNormal="30" zoomScaleSheetLayoutView="30" zoomScalePageLayoutView="25" workbookViewId="0">
      <selection activeCell="U9" sqref="U9"/>
    </sheetView>
  </sheetViews>
  <sheetFormatPr defaultRowHeight="13.5" x14ac:dyDescent="0.15"/>
  <cols>
    <col min="1" max="1" width="84.75" customWidth="1"/>
    <col min="2" max="2" width="23.625" customWidth="1"/>
    <col min="3" max="3" width="24.875" customWidth="1"/>
    <col min="4" max="4" width="9.75" customWidth="1"/>
    <col min="5" max="5" width="24.875" customWidth="1"/>
    <col min="6" max="6" width="9.75" customWidth="1"/>
    <col min="7" max="7" width="24.875" customWidth="1"/>
    <col min="8" max="8" width="9.75" customWidth="1"/>
    <col min="9" max="9" width="24.875" customWidth="1"/>
    <col min="10" max="10" width="24.75" customWidth="1"/>
    <col min="11" max="19" width="32.5" customWidth="1"/>
    <col min="20" max="20" width="24" customWidth="1"/>
    <col min="21" max="21" width="16.5" customWidth="1"/>
    <col min="22" max="22" width="13.375" customWidth="1"/>
    <col min="23" max="23" width="15.875" customWidth="1"/>
    <col min="36" max="36" width="9" customWidth="1"/>
  </cols>
  <sheetData>
    <row r="1" spans="1:34" s="1" customFormat="1" ht="106.5" customHeight="1" x14ac:dyDescent="0.25">
      <c r="A1" s="30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7" t="s">
        <v>35</v>
      </c>
      <c r="P1" s="107"/>
      <c r="Q1" s="107"/>
      <c r="R1" s="107"/>
      <c r="S1" s="107"/>
      <c r="T1" s="11"/>
      <c r="U1" s="11"/>
      <c r="V1" s="11"/>
      <c r="W1" s="11"/>
      <c r="X1" s="11"/>
      <c r="Y1" s="11"/>
    </row>
    <row r="2" spans="1:34" s="14" customFormat="1" ht="48.7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34" s="1" customFormat="1" ht="72" customHeight="1" x14ac:dyDescent="0.25">
      <c r="A3" s="15"/>
      <c r="B3" s="16"/>
      <c r="C3" s="16"/>
      <c r="D3" s="16"/>
      <c r="E3" s="16"/>
      <c r="F3" s="34"/>
      <c r="J3" s="16"/>
      <c r="K3" s="16"/>
      <c r="L3" s="16"/>
      <c r="M3" s="16"/>
      <c r="N3" s="16"/>
      <c r="R3" s="36" t="s">
        <v>4</v>
      </c>
      <c r="S3" s="37">
        <v>46105</v>
      </c>
      <c r="T3" s="17"/>
    </row>
    <row r="4" spans="1:34" s="1" customFormat="1" ht="87" customHeight="1" x14ac:dyDescent="0.25">
      <c r="A4" s="35" t="s">
        <v>3</v>
      </c>
      <c r="B4" s="16"/>
      <c r="C4" s="16"/>
      <c r="D4" s="16"/>
      <c r="E4" s="16"/>
      <c r="F4" s="16"/>
      <c r="G4" s="2"/>
      <c r="H4" s="2"/>
      <c r="I4" s="16"/>
      <c r="J4" s="16"/>
      <c r="K4" s="16"/>
      <c r="L4" s="16"/>
      <c r="M4" s="16"/>
      <c r="N4" s="16"/>
      <c r="R4" s="3"/>
      <c r="S4" s="4"/>
      <c r="Z4" s="18"/>
    </row>
    <row r="5" spans="1:34" s="5" customFormat="1" ht="60.75" customHeight="1" x14ac:dyDescent="0.15">
      <c r="A5" s="111" t="s">
        <v>5</v>
      </c>
      <c r="B5" s="114" t="s">
        <v>0</v>
      </c>
      <c r="C5" s="114" t="s">
        <v>6</v>
      </c>
      <c r="D5" s="114"/>
      <c r="E5" s="114" t="s">
        <v>7</v>
      </c>
      <c r="F5" s="114"/>
      <c r="G5" s="114" t="s">
        <v>8</v>
      </c>
      <c r="H5" s="114"/>
      <c r="I5" s="108" t="s">
        <v>1</v>
      </c>
      <c r="J5" s="108"/>
      <c r="K5" s="108"/>
      <c r="L5" s="108"/>
      <c r="M5" s="108"/>
      <c r="N5" s="108"/>
      <c r="O5" s="108"/>
      <c r="P5" s="108"/>
      <c r="Q5" s="108"/>
      <c r="R5" s="108"/>
      <c r="S5" s="109"/>
      <c r="T5" s="19"/>
      <c r="U5" s="19"/>
      <c r="V5" s="19"/>
      <c r="W5" s="19"/>
    </row>
    <row r="6" spans="1:34" s="5" customFormat="1" ht="60.75" customHeight="1" x14ac:dyDescent="0.15">
      <c r="A6" s="112"/>
      <c r="B6" s="115"/>
      <c r="C6" s="118" t="s">
        <v>29</v>
      </c>
      <c r="D6" s="118"/>
      <c r="E6" s="117" t="s">
        <v>29</v>
      </c>
      <c r="F6" s="117"/>
      <c r="G6" s="118" t="s">
        <v>29</v>
      </c>
      <c r="H6" s="117"/>
      <c r="I6" s="89" t="s">
        <v>30</v>
      </c>
      <c r="J6" s="90"/>
      <c r="K6" s="88" t="s">
        <v>9</v>
      </c>
      <c r="L6" s="86" t="s">
        <v>28</v>
      </c>
      <c r="M6" s="86" t="s">
        <v>10</v>
      </c>
      <c r="N6" s="86" t="s">
        <v>22</v>
      </c>
      <c r="O6" s="86" t="s">
        <v>11</v>
      </c>
      <c r="P6" s="86" t="s">
        <v>24</v>
      </c>
      <c r="Q6" s="86" t="s">
        <v>25</v>
      </c>
      <c r="R6" s="86" t="s">
        <v>26</v>
      </c>
      <c r="S6" s="110" t="s">
        <v>27</v>
      </c>
      <c r="T6" s="82"/>
      <c r="U6" s="82"/>
      <c r="V6" s="82"/>
      <c r="W6" s="82"/>
      <c r="AC6" s="20"/>
      <c r="AD6" s="83"/>
      <c r="AE6" s="83"/>
      <c r="AF6" s="20"/>
      <c r="AG6" s="83"/>
      <c r="AH6" s="83"/>
    </row>
    <row r="7" spans="1:34" s="5" customFormat="1" ht="60.75" customHeight="1" x14ac:dyDescent="0.15">
      <c r="A7" s="112"/>
      <c r="B7" s="115"/>
      <c r="C7" s="118"/>
      <c r="D7" s="118"/>
      <c r="E7" s="117"/>
      <c r="F7" s="117"/>
      <c r="G7" s="117"/>
      <c r="H7" s="117"/>
      <c r="I7" s="90"/>
      <c r="J7" s="90"/>
      <c r="K7" s="88"/>
      <c r="L7" s="86"/>
      <c r="M7" s="86"/>
      <c r="N7" s="88"/>
      <c r="O7" s="86"/>
      <c r="P7" s="86"/>
      <c r="Q7" s="86"/>
      <c r="R7" s="86"/>
      <c r="S7" s="110"/>
      <c r="T7" s="82"/>
      <c r="U7" s="82"/>
      <c r="V7" s="87"/>
      <c r="W7" s="82"/>
      <c r="AC7" s="20"/>
      <c r="AD7" s="21"/>
      <c r="AE7" s="21"/>
      <c r="AF7" s="20"/>
      <c r="AG7" s="7"/>
      <c r="AH7" s="7"/>
    </row>
    <row r="8" spans="1:34" s="5" customFormat="1" ht="60.75" customHeight="1" x14ac:dyDescent="0.15">
      <c r="A8" s="112"/>
      <c r="B8" s="115"/>
      <c r="C8" s="118"/>
      <c r="D8" s="118"/>
      <c r="E8" s="117"/>
      <c r="F8" s="117"/>
      <c r="G8" s="117"/>
      <c r="H8" s="117"/>
      <c r="I8" s="90"/>
      <c r="J8" s="90"/>
      <c r="K8" s="88"/>
      <c r="L8" s="86"/>
      <c r="M8" s="86"/>
      <c r="N8" s="88"/>
      <c r="O8" s="86"/>
      <c r="P8" s="86"/>
      <c r="Q8" s="86"/>
      <c r="R8" s="86"/>
      <c r="S8" s="110"/>
      <c r="T8" s="82"/>
      <c r="U8" s="82"/>
      <c r="V8" s="87"/>
      <c r="W8" s="82"/>
      <c r="AC8" s="20"/>
      <c r="AD8" s="7"/>
      <c r="AE8" s="7"/>
      <c r="AF8" s="20"/>
      <c r="AG8" s="7"/>
      <c r="AH8" s="7"/>
    </row>
    <row r="9" spans="1:34" s="6" customFormat="1" ht="60.75" customHeight="1" x14ac:dyDescent="0.15">
      <c r="A9" s="113"/>
      <c r="B9" s="116"/>
      <c r="C9" s="60"/>
      <c r="D9" s="60"/>
      <c r="E9" s="61"/>
      <c r="F9" s="61"/>
      <c r="G9" s="84" t="s">
        <v>12</v>
      </c>
      <c r="H9" s="84"/>
      <c r="I9" s="85" t="s">
        <v>42</v>
      </c>
      <c r="J9" s="85"/>
      <c r="K9" s="68" t="s">
        <v>43</v>
      </c>
      <c r="L9" s="68" t="s">
        <v>13</v>
      </c>
      <c r="M9" s="68" t="s">
        <v>44</v>
      </c>
      <c r="N9" s="68" t="s">
        <v>14</v>
      </c>
      <c r="O9" s="68" t="s">
        <v>15</v>
      </c>
      <c r="P9" s="68" t="s">
        <v>16</v>
      </c>
      <c r="Q9" s="68" t="s">
        <v>45</v>
      </c>
      <c r="R9" s="68" t="s">
        <v>46</v>
      </c>
      <c r="S9" s="62" t="s">
        <v>47</v>
      </c>
      <c r="T9" s="22"/>
      <c r="U9" s="22"/>
      <c r="V9" s="22"/>
      <c r="W9" s="22"/>
      <c r="AC9" s="20"/>
      <c r="AD9" s="7"/>
      <c r="AE9" s="7"/>
      <c r="AF9" s="20"/>
      <c r="AG9" s="7"/>
      <c r="AH9" s="7"/>
    </row>
    <row r="10" spans="1:34" s="57" customFormat="1" ht="69.95" customHeight="1" x14ac:dyDescent="0.15">
      <c r="A10" s="53" t="s">
        <v>48</v>
      </c>
      <c r="B10" s="54" t="s">
        <v>49</v>
      </c>
      <c r="C10" s="38">
        <f t="shared" ref="C10" si="0">G10-7</f>
        <v>46108</v>
      </c>
      <c r="D10" s="54" t="str">
        <f>TEXT(C10,"aaa")</f>
        <v>金</v>
      </c>
      <c r="E10" s="38">
        <f>+G10-1</f>
        <v>46114</v>
      </c>
      <c r="F10" s="38" t="str">
        <f>TEXT(E10,"aaa")</f>
        <v>木</v>
      </c>
      <c r="G10" s="38">
        <v>46115</v>
      </c>
      <c r="H10" s="38" t="str">
        <f>TEXT(G10,"aaa")</f>
        <v>金</v>
      </c>
      <c r="I10" s="38">
        <f>+G10+12</f>
        <v>46127</v>
      </c>
      <c r="J10" s="38" t="str">
        <f>TEXT(I10,"aaa")</f>
        <v>水</v>
      </c>
      <c r="K10" s="38">
        <f>+$I10+7</f>
        <v>46134</v>
      </c>
      <c r="L10" s="38">
        <f>+$I10+12</f>
        <v>46139</v>
      </c>
      <c r="M10" s="38">
        <f>+$I10+13</f>
        <v>46140</v>
      </c>
      <c r="N10" s="38">
        <f>+$I10+15</f>
        <v>46142</v>
      </c>
      <c r="O10" s="38">
        <f>+$I10+16</f>
        <v>46143</v>
      </c>
      <c r="P10" s="38">
        <f>+$I10+17</f>
        <v>46144</v>
      </c>
      <c r="Q10" s="38">
        <f>+$I10+18</f>
        <v>46145</v>
      </c>
      <c r="R10" s="38">
        <f>+$I10+20</f>
        <v>46147</v>
      </c>
      <c r="S10" s="40">
        <f>+$I10+23</f>
        <v>46150</v>
      </c>
      <c r="T10" s="56"/>
      <c r="U10" s="56"/>
      <c r="V10" s="56"/>
      <c r="W10" s="56"/>
      <c r="AC10" s="58"/>
      <c r="AD10" s="59"/>
      <c r="AE10" s="59"/>
      <c r="AF10" s="58"/>
      <c r="AG10" s="59"/>
      <c r="AH10" s="59"/>
    </row>
    <row r="11" spans="1:34" s="5" customFormat="1" ht="69.95" customHeight="1" x14ac:dyDescent="0.15">
      <c r="A11" s="53" t="s">
        <v>50</v>
      </c>
      <c r="B11" s="54" t="s">
        <v>51</v>
      </c>
      <c r="C11" s="38">
        <f>G11-7</f>
        <v>46115</v>
      </c>
      <c r="D11" s="54" t="str">
        <f>TEXT(C11,"aaa")</f>
        <v>金</v>
      </c>
      <c r="E11" s="38">
        <f>+G11-1</f>
        <v>46121</v>
      </c>
      <c r="F11" s="38" t="str">
        <f>TEXT(E11,"aaa")</f>
        <v>木</v>
      </c>
      <c r="G11" s="38">
        <v>46122</v>
      </c>
      <c r="H11" s="38" t="str">
        <f>TEXT(G11,"aaa")</f>
        <v>金</v>
      </c>
      <c r="I11" s="38">
        <f>+G11+12</f>
        <v>46134</v>
      </c>
      <c r="J11" s="38" t="str">
        <f>TEXT(I11,"aaa")</f>
        <v>水</v>
      </c>
      <c r="K11" s="38">
        <f>+$I11+7</f>
        <v>46141</v>
      </c>
      <c r="L11" s="38">
        <f>+$I11+12</f>
        <v>46146</v>
      </c>
      <c r="M11" s="38">
        <f>+$I11+13</f>
        <v>46147</v>
      </c>
      <c r="N11" s="38">
        <f>+$I11+15</f>
        <v>46149</v>
      </c>
      <c r="O11" s="38">
        <f>+$I11+16</f>
        <v>46150</v>
      </c>
      <c r="P11" s="38">
        <f>+$I11+17</f>
        <v>46151</v>
      </c>
      <c r="Q11" s="38">
        <f>+$I11+18</f>
        <v>46152</v>
      </c>
      <c r="R11" s="38">
        <f>+$I11+20</f>
        <v>46154</v>
      </c>
      <c r="S11" s="40">
        <f>+$I11+23</f>
        <v>46157</v>
      </c>
      <c r="T11" s="23"/>
      <c r="U11" s="23"/>
      <c r="V11" s="23"/>
      <c r="W11" s="23"/>
      <c r="AC11" s="20"/>
      <c r="AD11" s="55"/>
      <c r="AE11" s="55"/>
      <c r="AF11" s="20"/>
      <c r="AG11" s="55"/>
      <c r="AH11" s="55"/>
    </row>
    <row r="12" spans="1:34" s="5" customFormat="1" ht="69.95" customHeight="1" x14ac:dyDescent="0.15">
      <c r="A12" s="53" t="s">
        <v>52</v>
      </c>
      <c r="B12" s="54" t="s">
        <v>53</v>
      </c>
      <c r="C12" s="38">
        <f>G12-7</f>
        <v>46122</v>
      </c>
      <c r="D12" s="54" t="str">
        <f>TEXT(C12,"aaa")</f>
        <v>金</v>
      </c>
      <c r="E12" s="38">
        <f>+G12-1</f>
        <v>46128</v>
      </c>
      <c r="F12" s="38" t="str">
        <f>TEXT(E12,"aaa")</f>
        <v>木</v>
      </c>
      <c r="G12" s="38">
        <v>46129</v>
      </c>
      <c r="H12" s="38" t="str">
        <f>TEXT(G12,"aaa")</f>
        <v>金</v>
      </c>
      <c r="I12" s="38">
        <f>+G12+12</f>
        <v>46141</v>
      </c>
      <c r="J12" s="38" t="str">
        <f>TEXT(I12,"aaa")</f>
        <v>水</v>
      </c>
      <c r="K12" s="38">
        <f>+$I12+7</f>
        <v>46148</v>
      </c>
      <c r="L12" s="38">
        <f>+$I12+12</f>
        <v>46153</v>
      </c>
      <c r="M12" s="38">
        <f>+$I12+13</f>
        <v>46154</v>
      </c>
      <c r="N12" s="38">
        <f>+$I12+15</f>
        <v>46156</v>
      </c>
      <c r="O12" s="38">
        <f>+$I12+16</f>
        <v>46157</v>
      </c>
      <c r="P12" s="38">
        <f>+$I12+17</f>
        <v>46158</v>
      </c>
      <c r="Q12" s="38">
        <f>+$I12+18</f>
        <v>46159</v>
      </c>
      <c r="R12" s="38">
        <f>+$I12+20</f>
        <v>46161</v>
      </c>
      <c r="S12" s="40">
        <f>+$I12+23</f>
        <v>46164</v>
      </c>
      <c r="T12" s="23"/>
      <c r="U12" s="23"/>
      <c r="V12" s="23"/>
      <c r="W12" s="23"/>
      <c r="AC12" s="20"/>
      <c r="AD12" s="71"/>
      <c r="AE12" s="71"/>
      <c r="AF12" s="20"/>
      <c r="AG12" s="71"/>
      <c r="AH12" s="71"/>
    </row>
    <row r="13" spans="1:34" s="5" customFormat="1" ht="69.95" customHeight="1" x14ac:dyDescent="0.15">
      <c r="A13" s="53" t="s">
        <v>54</v>
      </c>
      <c r="B13" s="54" t="s">
        <v>55</v>
      </c>
      <c r="C13" s="38">
        <f>G13-7</f>
        <v>46129</v>
      </c>
      <c r="D13" s="54" t="str">
        <f t="shared" ref="D13:D14" si="1">TEXT(C13,"aaa")</f>
        <v>金</v>
      </c>
      <c r="E13" s="38">
        <f t="shared" ref="E13:E14" si="2">+G13-1</f>
        <v>46135</v>
      </c>
      <c r="F13" s="38" t="str">
        <f t="shared" ref="F13:F14" si="3">TEXT(E13,"aaa")</f>
        <v>木</v>
      </c>
      <c r="G13" s="38">
        <v>46136</v>
      </c>
      <c r="H13" s="38" t="str">
        <f t="shared" ref="H13:H14" si="4">TEXT(G13,"aaa")</f>
        <v>金</v>
      </c>
      <c r="I13" s="38">
        <f t="shared" ref="I13:I14" si="5">+G13+12</f>
        <v>46148</v>
      </c>
      <c r="J13" s="38" t="str">
        <f t="shared" ref="J13:J14" si="6">TEXT(I13,"aaa")</f>
        <v>水</v>
      </c>
      <c r="K13" s="38">
        <f>+$I13+7</f>
        <v>46155</v>
      </c>
      <c r="L13" s="38">
        <f>+$I13+12</f>
        <v>46160</v>
      </c>
      <c r="M13" s="38">
        <f>+$I13+13</f>
        <v>46161</v>
      </c>
      <c r="N13" s="38">
        <f>+$I13+15</f>
        <v>46163</v>
      </c>
      <c r="O13" s="38">
        <f>+$I13+16</f>
        <v>46164</v>
      </c>
      <c r="P13" s="38">
        <f>+$I13+17</f>
        <v>46165</v>
      </c>
      <c r="Q13" s="38">
        <f>+$I13+18</f>
        <v>46166</v>
      </c>
      <c r="R13" s="38">
        <f>+$I13+20</f>
        <v>46168</v>
      </c>
      <c r="S13" s="40">
        <f>+$I13+23</f>
        <v>46171</v>
      </c>
      <c r="T13" s="23"/>
      <c r="U13" s="23"/>
      <c r="V13" s="23"/>
      <c r="W13" s="23"/>
      <c r="AC13" s="20"/>
      <c r="AD13" s="63"/>
      <c r="AE13" s="63"/>
      <c r="AF13" s="20"/>
      <c r="AG13" s="63"/>
      <c r="AH13" s="63"/>
    </row>
    <row r="14" spans="1:34" s="5" customFormat="1" ht="69.95" customHeight="1" x14ac:dyDescent="0.15">
      <c r="A14" s="69" t="s">
        <v>57</v>
      </c>
      <c r="B14" s="70" t="s">
        <v>56</v>
      </c>
      <c r="C14" s="120">
        <f>G14-8</f>
        <v>46135</v>
      </c>
      <c r="D14" s="81" t="str">
        <f t="shared" si="1"/>
        <v>木</v>
      </c>
      <c r="E14" s="65">
        <f t="shared" si="2"/>
        <v>46142</v>
      </c>
      <c r="F14" s="65" t="str">
        <f t="shared" si="3"/>
        <v>木</v>
      </c>
      <c r="G14" s="65">
        <v>46143</v>
      </c>
      <c r="H14" s="65" t="str">
        <f t="shared" si="4"/>
        <v>金</v>
      </c>
      <c r="I14" s="65">
        <f t="shared" si="5"/>
        <v>46155</v>
      </c>
      <c r="J14" s="65" t="str">
        <f t="shared" si="6"/>
        <v>水</v>
      </c>
      <c r="K14" s="65">
        <f>+$I14+7</f>
        <v>46162</v>
      </c>
      <c r="L14" s="65">
        <f>+$I14+12</f>
        <v>46167</v>
      </c>
      <c r="M14" s="65">
        <f>+$I14+13</f>
        <v>46168</v>
      </c>
      <c r="N14" s="65">
        <f>+$I14+15</f>
        <v>46170</v>
      </c>
      <c r="O14" s="65">
        <f>+$I14+16</f>
        <v>46171</v>
      </c>
      <c r="P14" s="65">
        <f>+$I14+17</f>
        <v>46172</v>
      </c>
      <c r="Q14" s="65">
        <f>+$I14+18</f>
        <v>46173</v>
      </c>
      <c r="R14" s="65">
        <f>+$I14+20</f>
        <v>46175</v>
      </c>
      <c r="S14" s="66">
        <f>+$I14+23</f>
        <v>46178</v>
      </c>
      <c r="T14" s="23"/>
      <c r="U14" s="23"/>
      <c r="V14" s="23"/>
      <c r="W14" s="23"/>
      <c r="AC14" s="20"/>
      <c r="AD14" s="63"/>
      <c r="AE14" s="63"/>
      <c r="AF14" s="20"/>
      <c r="AG14" s="63"/>
      <c r="AH14" s="63"/>
    </row>
    <row r="15" spans="1:34" s="5" customFormat="1" ht="69.95" customHeight="1" x14ac:dyDescent="0.1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23"/>
      <c r="U15" s="23"/>
      <c r="V15" s="23"/>
      <c r="W15" s="23"/>
      <c r="AC15" s="20"/>
      <c r="AD15" s="63"/>
      <c r="AE15" s="63"/>
      <c r="AF15" s="20"/>
      <c r="AG15" s="63"/>
      <c r="AH15" s="63"/>
    </row>
    <row r="16" spans="1:34" s="5" customFormat="1" ht="69.95" customHeight="1" x14ac:dyDescent="0.15">
      <c r="A16" s="52"/>
      <c r="B16" s="47"/>
      <c r="C16" s="49"/>
      <c r="D16" s="4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23"/>
      <c r="U16" s="23"/>
      <c r="V16" s="23"/>
      <c r="W16" s="23"/>
      <c r="AC16" s="20"/>
      <c r="AD16" s="80"/>
      <c r="AE16" s="80"/>
      <c r="AF16" s="20"/>
      <c r="AG16" s="80"/>
      <c r="AH16" s="80"/>
    </row>
    <row r="17" spans="1:34" s="5" customFormat="1" ht="69.95" customHeight="1" x14ac:dyDescent="0.15">
      <c r="A17" s="52"/>
      <c r="B17" s="47"/>
      <c r="C17" s="49"/>
      <c r="D17" s="4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64"/>
      <c r="U17" s="23"/>
      <c r="V17" s="23"/>
      <c r="W17" s="23"/>
      <c r="AC17" s="20"/>
      <c r="AD17" s="63"/>
      <c r="AE17" s="63"/>
      <c r="AF17" s="20"/>
      <c r="AG17" s="63"/>
      <c r="AH17" s="63"/>
    </row>
    <row r="18" spans="1:34" s="5" customFormat="1" ht="69.95" customHeight="1" x14ac:dyDescent="0.15">
      <c r="A18" s="52"/>
      <c r="B18" s="47"/>
      <c r="C18" s="49"/>
      <c r="D18" s="47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64"/>
      <c r="U18" s="23"/>
      <c r="V18" s="23"/>
      <c r="W18" s="23"/>
      <c r="AC18" s="20"/>
      <c r="AD18" s="67"/>
      <c r="AE18" s="67"/>
      <c r="AF18" s="20"/>
      <c r="AG18" s="67"/>
      <c r="AH18" s="67"/>
    </row>
    <row r="19" spans="1:34" s="5" customFormat="1" ht="69.95" customHeight="1" x14ac:dyDescent="0.15">
      <c r="A19" s="52"/>
      <c r="B19" s="47"/>
      <c r="C19" s="49"/>
      <c r="D19" s="4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64"/>
      <c r="U19" s="23"/>
      <c r="V19" s="23"/>
      <c r="W19" s="23"/>
      <c r="AC19" s="20"/>
      <c r="AD19" s="67"/>
      <c r="AE19" s="67"/>
      <c r="AF19" s="20"/>
      <c r="AG19" s="67"/>
      <c r="AH19" s="67"/>
    </row>
    <row r="20" spans="1:34" s="5" customFormat="1" ht="69.95" customHeight="1" x14ac:dyDescent="0.15">
      <c r="A20" s="52"/>
      <c r="B20" s="47"/>
      <c r="C20" s="49"/>
      <c r="D20" s="4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3"/>
      <c r="U20" s="23"/>
      <c r="V20" s="23"/>
      <c r="W20" s="23"/>
      <c r="AC20" s="20"/>
      <c r="AD20" s="45"/>
      <c r="AE20" s="45"/>
      <c r="AF20" s="20"/>
      <c r="AG20" s="45"/>
      <c r="AH20" s="45"/>
    </row>
    <row r="21" spans="1:34" s="5" customFormat="1" ht="30.75" customHeight="1" x14ac:dyDescent="0.15">
      <c r="A21" s="46"/>
      <c r="B21" s="47"/>
      <c r="C21" s="48"/>
      <c r="D21" s="47"/>
      <c r="E21" s="51"/>
      <c r="F21" s="47"/>
      <c r="G21" s="50"/>
      <c r="H21" s="47"/>
      <c r="I21" s="49"/>
      <c r="J21" s="47"/>
      <c r="K21" s="49"/>
      <c r="L21" s="49"/>
      <c r="M21" s="49"/>
      <c r="N21" s="49"/>
      <c r="O21" s="49"/>
      <c r="P21" s="49"/>
      <c r="Q21" s="49"/>
      <c r="R21" s="49"/>
      <c r="S21" s="49"/>
    </row>
    <row r="22" spans="1:34" s="5" customFormat="1" ht="30.75" customHeight="1" x14ac:dyDescent="0.15">
      <c r="Q22" s="24"/>
      <c r="R22" s="24"/>
    </row>
    <row r="23" spans="1:34" s="5" customFormat="1" ht="30.75" customHeight="1" x14ac:dyDescent="0.15">
      <c r="Q23" s="24"/>
      <c r="R23" s="24"/>
    </row>
    <row r="24" spans="1:34" s="5" customFormat="1" ht="30.75" customHeight="1" x14ac:dyDescent="0.15">
      <c r="Q24" s="24"/>
      <c r="R24" s="24"/>
    </row>
    <row r="25" spans="1:34" s="5" customFormat="1" ht="30.75" customHeight="1" x14ac:dyDescent="0.15">
      <c r="Q25" s="24"/>
      <c r="R25" s="24"/>
    </row>
    <row r="26" spans="1:34" s="5" customFormat="1" ht="30.75" customHeight="1" x14ac:dyDescent="0.15">
      <c r="Q26" s="24"/>
      <c r="R26" s="24"/>
    </row>
    <row r="27" spans="1:34" s="5" customFormat="1" ht="30.75" customHeight="1" x14ac:dyDescent="0.15">
      <c r="Q27" s="24"/>
      <c r="R27" s="24"/>
    </row>
    <row r="28" spans="1:34" s="5" customFormat="1" ht="30.75" customHeight="1" x14ac:dyDescent="0.15">
      <c r="Q28" s="24"/>
      <c r="R28" s="24"/>
    </row>
    <row r="29" spans="1:34" s="5" customFormat="1" ht="30.75" customHeight="1" x14ac:dyDescent="0.15">
      <c r="Q29" s="24"/>
      <c r="R29" s="24"/>
    </row>
    <row r="30" spans="1:34" s="5" customFormat="1" ht="30.75" customHeight="1" x14ac:dyDescent="0.15">
      <c r="Q30" s="24"/>
      <c r="R30" s="24"/>
    </row>
    <row r="31" spans="1:34" s="5" customFormat="1" ht="30.75" customHeight="1" x14ac:dyDescent="0.15">
      <c r="Q31" s="24"/>
      <c r="R31" s="24"/>
    </row>
    <row r="32" spans="1:34" s="5" customFormat="1" ht="30.75" customHeight="1" x14ac:dyDescent="0.15">
      <c r="Q32" s="24"/>
      <c r="R32" s="24"/>
    </row>
    <row r="33" spans="1:256" s="5" customFormat="1" ht="30.75" customHeight="1" x14ac:dyDescent="0.15">
      <c r="Q33" s="24"/>
      <c r="R33" s="24"/>
    </row>
    <row r="34" spans="1:256" s="5" customFormat="1" ht="30.75" customHeight="1" x14ac:dyDescent="0.15">
      <c r="Q34" s="24"/>
      <c r="R34" s="24"/>
    </row>
    <row r="35" spans="1:256" s="5" customFormat="1" ht="30.75" customHeight="1" x14ac:dyDescent="0.15">
      <c r="Q35" s="24"/>
      <c r="R35" s="24"/>
      <c r="AD35" s="26"/>
    </row>
    <row r="36" spans="1:256" s="5" customFormat="1" ht="30.75" customHeight="1" x14ac:dyDescent="0.15">
      <c r="Q36" s="25"/>
      <c r="R36" s="25"/>
      <c r="AD36" s="26"/>
    </row>
    <row r="37" spans="1:256" s="5" customFormat="1" ht="30.75" customHeight="1" x14ac:dyDescent="0.15">
      <c r="Q37" s="25"/>
      <c r="R37" s="25"/>
      <c r="AD37" s="26"/>
    </row>
    <row r="38" spans="1:256" s="5" customFormat="1" ht="30.75" customHeight="1" x14ac:dyDescent="0.15">
      <c r="Q38" s="25"/>
      <c r="R38" s="25"/>
      <c r="AD38" s="26"/>
    </row>
    <row r="39" spans="1:256" s="5" customFormat="1" ht="30.75" customHeight="1" x14ac:dyDescent="0.15">
      <c r="Q39" s="25"/>
      <c r="R39" s="25"/>
      <c r="AD39" s="26"/>
    </row>
    <row r="40" spans="1:256" s="5" customFormat="1" ht="30.75" customHeight="1" x14ac:dyDescent="0.15">
      <c r="Q40" s="25"/>
      <c r="R40" s="25"/>
      <c r="AD40" s="26"/>
    </row>
    <row r="41" spans="1:256" s="5" customFormat="1" ht="30.75" customHeight="1" x14ac:dyDescent="0.15">
      <c r="Q41" s="25"/>
      <c r="R41" s="25"/>
      <c r="AD41" s="26"/>
    </row>
    <row r="42" spans="1:256" s="5" customFormat="1" ht="48.75" customHeight="1" x14ac:dyDescent="0.25">
      <c r="Q42" s="25"/>
      <c r="R42" s="25"/>
      <c r="Z42" s="1"/>
      <c r="AA42" s="1"/>
      <c r="AB42" s="1"/>
      <c r="AC42" s="1"/>
      <c r="AD42" s="26"/>
    </row>
    <row r="43" spans="1:256" s="8" customFormat="1" ht="24.75" hidden="1" customHeight="1" x14ac:dyDescent="0.25">
      <c r="G43" s="6"/>
      <c r="H43" s="6"/>
      <c r="I43" s="6"/>
      <c r="J43" s="6"/>
      <c r="K43" s="6"/>
      <c r="L43" s="6"/>
      <c r="M43" s="6"/>
      <c r="N43" s="6"/>
      <c r="O43" s="6"/>
      <c r="P43" s="6"/>
      <c r="Q43" s="25"/>
      <c r="R43" s="25"/>
      <c r="S43" s="6"/>
      <c r="W43" s="1"/>
      <c r="X43" s="1"/>
      <c r="Y43" s="1"/>
      <c r="Z43" s="1"/>
      <c r="AA43" s="1"/>
      <c r="AB43" s="1"/>
      <c r="AC43" s="1"/>
      <c r="AD43" s="26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40.5" customHeight="1" x14ac:dyDescent="0.25">
      <c r="A44" s="105" t="s">
        <v>32</v>
      </c>
      <c r="B44" s="105"/>
      <c r="C44" s="105"/>
      <c r="D44" s="105"/>
      <c r="E44" s="105"/>
      <c r="F44" s="105"/>
      <c r="H44" s="74" t="s">
        <v>37</v>
      </c>
      <c r="I44" s="75"/>
      <c r="J44" s="75"/>
      <c r="K44" s="75"/>
      <c r="L44" s="75"/>
      <c r="O44" s="1"/>
      <c r="P44" s="1"/>
      <c r="Q44" s="1"/>
      <c r="R44" s="1"/>
      <c r="S44" s="29"/>
    </row>
    <row r="45" spans="1:256" ht="40.5" customHeight="1" x14ac:dyDescent="0.25">
      <c r="A45" s="105"/>
      <c r="B45" s="105"/>
      <c r="C45" s="105"/>
      <c r="D45" s="105"/>
      <c r="E45" s="105"/>
      <c r="F45" s="105"/>
      <c r="H45" s="72" t="s">
        <v>36</v>
      </c>
      <c r="I45" s="73"/>
      <c r="L45" s="75"/>
      <c r="O45" s="1"/>
      <c r="P45" s="1"/>
      <c r="Q45" s="1"/>
      <c r="R45" s="1"/>
      <c r="S45" s="29"/>
    </row>
    <row r="46" spans="1:256" ht="52.5" customHeight="1" x14ac:dyDescent="0.15">
      <c r="A46" s="105"/>
      <c r="B46" s="105"/>
      <c r="C46" s="105"/>
      <c r="D46" s="105"/>
      <c r="E46" s="105"/>
      <c r="F46" s="105"/>
      <c r="H46" s="72" t="s">
        <v>38</v>
      </c>
      <c r="I46" s="73"/>
      <c r="J46" s="73"/>
      <c r="K46" s="73"/>
      <c r="L46" s="73"/>
    </row>
    <row r="47" spans="1:256" s="39" customFormat="1" ht="13.5" customHeight="1" x14ac:dyDescent="0.15">
      <c r="A47" s="105"/>
      <c r="B47" s="105"/>
      <c r="C47" s="105"/>
      <c r="D47" s="105"/>
      <c r="E47" s="105"/>
      <c r="F47" s="105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56" s="39" customFormat="1" ht="13.5" customHeight="1" x14ac:dyDescent="0.15">
      <c r="A48" s="106"/>
      <c r="B48" s="106"/>
      <c r="C48" s="106"/>
      <c r="D48" s="106"/>
      <c r="E48" s="106"/>
      <c r="F48" s="106"/>
    </row>
    <row r="49" spans="1:19" s="39" customFormat="1" ht="55.5" customHeight="1" thickBot="1" x14ac:dyDescent="0.2">
      <c r="A49" s="27" t="s">
        <v>2</v>
      </c>
      <c r="B49" s="94" t="s">
        <v>20</v>
      </c>
      <c r="C49" s="95"/>
      <c r="D49" s="95"/>
      <c r="E49" s="95"/>
      <c r="F49" s="95"/>
      <c r="G49" s="95"/>
      <c r="H49" s="96"/>
      <c r="I49" s="91" t="s">
        <v>17</v>
      </c>
      <c r="J49" s="92"/>
      <c r="K49" s="92"/>
      <c r="L49" s="92"/>
      <c r="M49" s="92"/>
      <c r="N49" s="93"/>
    </row>
    <row r="50" spans="1:19" s="39" customFormat="1" ht="58.5" customHeight="1" thickTop="1" x14ac:dyDescent="0.15">
      <c r="A50" s="103" t="s">
        <v>18</v>
      </c>
      <c r="B50" s="97" t="s">
        <v>31</v>
      </c>
      <c r="C50" s="98"/>
      <c r="D50" s="98"/>
      <c r="E50" s="98"/>
      <c r="F50" s="98"/>
      <c r="G50" s="98"/>
      <c r="H50" s="99"/>
      <c r="I50" s="41" t="s">
        <v>21</v>
      </c>
      <c r="J50" s="31"/>
      <c r="K50" s="32"/>
      <c r="L50" s="31"/>
      <c r="M50" s="31"/>
      <c r="N50" s="42" t="s">
        <v>23</v>
      </c>
    </row>
    <row r="51" spans="1:19" ht="60" customHeight="1" x14ac:dyDescent="0.15">
      <c r="A51" s="104"/>
      <c r="B51" s="100"/>
      <c r="C51" s="101"/>
      <c r="D51" s="101"/>
      <c r="E51" s="101"/>
      <c r="F51" s="101"/>
      <c r="G51" s="101"/>
      <c r="H51" s="102"/>
      <c r="I51" s="44" t="s">
        <v>19</v>
      </c>
      <c r="J51" s="28"/>
      <c r="K51" s="33"/>
      <c r="L51" s="28"/>
      <c r="M51" s="28"/>
      <c r="N51" s="43" t="s">
        <v>34</v>
      </c>
      <c r="O51" s="39"/>
      <c r="P51" s="39"/>
      <c r="Q51" s="39"/>
      <c r="R51" s="39"/>
      <c r="S51" s="39"/>
    </row>
    <row r="52" spans="1:19" ht="60" customHeight="1" x14ac:dyDescent="0.15">
      <c r="A52" s="79" t="s">
        <v>39</v>
      </c>
      <c r="B52" s="76"/>
      <c r="C52" s="76"/>
      <c r="D52" s="76"/>
      <c r="E52" s="76"/>
      <c r="F52" s="76"/>
      <c r="G52" s="76"/>
      <c r="H52" s="76"/>
      <c r="I52" s="77"/>
      <c r="J52" s="31"/>
      <c r="K52" s="32"/>
      <c r="L52" s="31"/>
      <c r="M52" s="31"/>
      <c r="N52" s="78"/>
      <c r="O52" s="39"/>
      <c r="P52" s="39"/>
      <c r="Q52" s="39"/>
      <c r="R52" s="39"/>
      <c r="S52" s="39"/>
    </row>
    <row r="53" spans="1:19" ht="60" customHeight="1" x14ac:dyDescent="0.15">
      <c r="A53" s="79" t="s">
        <v>40</v>
      </c>
      <c r="B53" s="76"/>
      <c r="C53" s="76"/>
      <c r="D53" s="76"/>
      <c r="E53" s="76"/>
      <c r="F53" s="76"/>
      <c r="G53" s="76"/>
      <c r="H53" s="76"/>
      <c r="I53" s="77"/>
      <c r="J53" s="31"/>
      <c r="K53" s="32"/>
      <c r="L53" s="31"/>
      <c r="M53" s="31"/>
      <c r="N53" s="78"/>
      <c r="O53" s="39"/>
      <c r="P53" s="39"/>
      <c r="Q53" s="39"/>
      <c r="R53" s="39"/>
      <c r="S53" s="39"/>
    </row>
    <row r="54" spans="1:19" ht="60" customHeight="1" x14ac:dyDescent="0.15">
      <c r="A54" s="79" t="s">
        <v>41</v>
      </c>
      <c r="B54" s="76"/>
      <c r="C54" s="76"/>
      <c r="D54" s="76"/>
      <c r="E54" s="76"/>
      <c r="F54" s="76"/>
      <c r="G54" s="76"/>
      <c r="H54" s="76"/>
      <c r="I54" s="77"/>
      <c r="J54" s="31"/>
      <c r="K54" s="32"/>
      <c r="L54" s="31"/>
      <c r="M54" s="31"/>
      <c r="N54" s="78"/>
      <c r="O54" s="39"/>
      <c r="P54" s="39"/>
      <c r="Q54" s="39"/>
      <c r="R54" s="39"/>
      <c r="S54" s="39"/>
    </row>
  </sheetData>
  <mergeCells count="33">
    <mergeCell ref="A5:A9"/>
    <mergeCell ref="B5:B9"/>
    <mergeCell ref="C5:D5"/>
    <mergeCell ref="E5:F5"/>
    <mergeCell ref="G5:H5"/>
    <mergeCell ref="E6:F8"/>
    <mergeCell ref="G6:H8"/>
    <mergeCell ref="C6:D8"/>
    <mergeCell ref="O1:S1"/>
    <mergeCell ref="P6:P8"/>
    <mergeCell ref="I5:S5"/>
    <mergeCell ref="R6:R8"/>
    <mergeCell ref="S6:S8"/>
    <mergeCell ref="I49:N49"/>
    <mergeCell ref="B49:H49"/>
    <mergeCell ref="B50:H51"/>
    <mergeCell ref="A50:A51"/>
    <mergeCell ref="A44:F48"/>
    <mergeCell ref="W6:W8"/>
    <mergeCell ref="AD6:AE6"/>
    <mergeCell ref="AG6:AH6"/>
    <mergeCell ref="G9:H9"/>
    <mergeCell ref="I9:J9"/>
    <mergeCell ref="Q6:Q8"/>
    <mergeCell ref="T6:T8"/>
    <mergeCell ref="U6:U8"/>
    <mergeCell ref="V6:V8"/>
    <mergeCell ref="K6:K8"/>
    <mergeCell ref="L6:L8"/>
    <mergeCell ref="M6:M8"/>
    <mergeCell ref="O6:O8"/>
    <mergeCell ref="N6:N8"/>
    <mergeCell ref="I6:J8"/>
  </mergeCells>
  <phoneticPr fontId="9"/>
  <pageMargins left="1.299212598425197" right="0.11811023622047245" top="0.55118110236220474" bottom="0.35433070866141736" header="0.31496062992125984" footer="0.31496062992125984"/>
  <pageSetup paperSize="9" scale="22" fitToHeight="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ロサンゼルスロングビーチ(東)</vt:lpstr>
      <vt:lpstr>'ロサンゼルスロングビーチ(東)'!Print_Area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2026-03-24T01:29:51Z</cp:lastPrinted>
  <dcterms:created xsi:type="dcterms:W3CDTF">2016-03-18T07:26:58Z</dcterms:created>
  <dcterms:modified xsi:type="dcterms:W3CDTF">2026-03-24T01:30:17Z</dcterms:modified>
</cp:coreProperties>
</file>