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BA812AF6-E5C8-4B1C-982C-9C789226642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9" i="7"/>
  <c r="B10" i="7"/>
  <c r="B11" i="7"/>
  <c r="B12" i="7"/>
  <c r="B13" i="7"/>
  <c r="B6" i="7"/>
  <c r="A7" i="7"/>
  <c r="A8" i="7"/>
  <c r="A9" i="7"/>
  <c r="A10" i="7"/>
  <c r="A11" i="7"/>
  <c r="A12" i="7"/>
  <c r="A13" i="7"/>
  <c r="A6" i="7"/>
  <c r="N11" i="7"/>
  <c r="O11" i="7"/>
  <c r="N12" i="7"/>
  <c r="O12" i="7"/>
  <c r="N13" i="7"/>
  <c r="O13" i="7"/>
  <c r="O10" i="7"/>
  <c r="N10" i="7"/>
  <c r="O9" i="7"/>
  <c r="N9" i="7"/>
  <c r="O8" i="7"/>
  <c r="N8" i="7"/>
  <c r="O7" i="7"/>
  <c r="N7" i="7"/>
  <c r="O6" i="7"/>
  <c r="N6" i="7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3" i="7"/>
  <c r="D13" i="7"/>
  <c r="E13" i="7"/>
  <c r="E12" i="7"/>
  <c r="D12" i="7"/>
  <c r="C12" i="7"/>
</calcChain>
</file>

<file path=xl/sharedStrings.xml><?xml version="1.0" encoding="utf-8"?>
<sst xmlns="http://schemas.openxmlformats.org/spreadsheetml/2006/main" count="43" uniqueCount="43">
  <si>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</si>
  <si>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</si>
  <si>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</si>
  <si>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</si>
  <si>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</si>
  <si>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</si>
  <si>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CHI</t>
    <phoneticPr fontId="2"/>
  </si>
  <si>
    <t>S</t>
    <phoneticPr fontId="2"/>
  </si>
  <si>
    <t>Los Angeles経由</t>
    <rPh sb="11" eb="13">
      <t>ケイユ</t>
    </rPh>
    <phoneticPr fontId="2"/>
  </si>
  <si>
    <t>　        　　　IMPORT SCHEDULE ‐ ORIGIN : Chicago</t>
    <phoneticPr fontId="2"/>
  </si>
  <si>
    <t>Mon 13th Apr 2026</t>
  </si>
  <si>
    <t>Wed 25th Mar 2026/ 10:00:00 GMT-6</t>
  </si>
  <si>
    <t>Wed 1st Apr 2026/ 10:00:00 GMT-6</t>
  </si>
  <si>
    <t>Mon 4th May 2026</t>
  </si>
  <si>
    <t>Wed 15th Apr 2026/ 10:00:00 GMT-6</t>
  </si>
  <si>
    <t>Wed 8th Apr 2026/ 10:00:00 GMT-6</t>
  </si>
  <si>
    <t>Wed 22nd Apr 2026/ 10:00:00 GMT-6</t>
  </si>
  <si>
    <t>Mon 27th Apr 2026</t>
  </si>
  <si>
    <t>Mon 11th May 2026</t>
  </si>
  <si>
    <t>Thu 21st May 2026</t>
  </si>
  <si>
    <t>Thu 28th May 2026</t>
  </si>
  <si>
    <t>ONE HARBOUR/103W</t>
  </si>
  <si>
    <t>ONE HOUSTON/062W</t>
  </si>
  <si>
    <t>NYK ORION/081W</t>
  </si>
  <si>
    <t>ONE ORPHEUS/076W</t>
  </si>
  <si>
    <t>ONE HAMBURG/084W</t>
  </si>
  <si>
    <t>ONE OLYMPUS/080W</t>
  </si>
  <si>
    <t>NYK VENUS/083W</t>
  </si>
  <si>
    <t>TBA/TBA 1</t>
  </si>
  <si>
    <t>Fri 20th Mar 2026/ 10:00:00 GMT-6</t>
  </si>
  <si>
    <t>Wed 8th Apr 2026</t>
  </si>
  <si>
    <t>Sat 25th Apr 2026</t>
  </si>
  <si>
    <t>Thu 30th Apr 2026</t>
  </si>
  <si>
    <t>Tue 21st Apr 2026</t>
  </si>
  <si>
    <t>Fri 8th May 2026</t>
  </si>
  <si>
    <t>Thu 14th May 2026</t>
  </si>
  <si>
    <t>Tue 5th May 2026/ 10:00:00 GMT-6</t>
  </si>
  <si>
    <t>Fri 22nd May 2026</t>
  </si>
  <si>
    <t>Mon 8th Jun 2026</t>
  </si>
  <si>
    <t>Tue 12th May 2026/ 10:00:00 GMT-6</t>
  </si>
  <si>
    <t>Fri 29th May 2026</t>
  </si>
  <si>
    <t>Mon 15th Jun 2026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</si>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</sst>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177" fontId="21" fillId="0" borderId="21" xfId="0" applyNumberFormat="1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97CA8E9-253C-425A-8935-1C970C0C1B5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14</xdr:row>
      <xdr:rowOff>619123</xdr:rowOff>
    </xdr:from>
    <xdr:to>
      <xdr:col>6</xdr:col>
      <xdr:colOff>261936</xdr:colOff>
      <xdr:row>17</xdr:row>
      <xdr:rowOff>300038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1147762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629142</xdr:colOff>
      <xdr:row>209</xdr:row>
      <xdr:rowOff>50800</xdr:rowOff>
    </xdr:from>
    <xdr:to>
      <xdr:col>50</xdr:col>
      <xdr:colOff>204239</xdr:colOff>
      <xdr:row>256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F9" sqref="F9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36"/>
      <c r="F1" s="55" t="s">
        <v>42</v>
      </c>
      <c r="G1" s="55"/>
      <c r="H1" s="55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9" t="s">
        <v>8</v>
      </c>
      <c r="D3" s="50"/>
      <c r="E3" s="34">
        <v>46100</v>
      </c>
      <c r="F3" s="35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51" t="s">
        <v>0</v>
      </c>
      <c r="B4" s="53" t="s">
        <v>5</v>
      </c>
      <c r="C4" s="53" t="s">
        <v>1</v>
      </c>
      <c r="D4" s="30" t="s">
        <v>6</v>
      </c>
      <c r="E4" s="31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52"/>
      <c r="B5" s="54"/>
      <c r="C5" s="54"/>
      <c r="D5" s="32" t="s">
        <v>2</v>
      </c>
      <c r="E5" s="33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ONE HARBOUR</v>
      </c>
      <c r="B6" s="22" t="str">
        <f>O6</f>
        <v>103W</v>
      </c>
      <c r="C6" s="23" t="str">
        <f>TEXT(DATE(VALUE(RIGHT(SUBSTITUTE(J6,"/ 10:00:00 GMT-6",""), 4)), MONTH(1&amp;MID(J6, FIND(" ",J6, 5) + 1, 3)), VALUE(MID(J6, FIND(" ",J6, 1) + 1, IF(ISNUMBER(VALUE(MID(J6, 6, 1))), 2, 1)))), "MM/DD")</f>
        <v>03/20</v>
      </c>
      <c r="D6" s="23" t="str">
        <f>TEXT(DATE(VALUE(RIGHT(K6, 4)), MONTH(1&amp;MID(K6, FIND(" ", K6, 5) + 1, 3)), VALUE(MID(K6, FIND(" ", K6, 1) + 1, IF(ISNUMBER(VALUE(MID(K6, 6, 1))), 2, 1)))), "MM/DD")</f>
        <v>04/08</v>
      </c>
      <c r="E6" s="24" t="str">
        <f>TEXT(DATE(VALUE(RIGHT(L6, 4)), MONTH(1&amp;MID(L6, FIND(" ", L6, 5) + 1, 3)), VALUE(MID(L6, FIND(" ", L6, 1) + 1, IF(ISNUMBER(VALUE(MID(L6, 6, 1))), 2, 1)))), "MM/DD")</f>
        <v>04/25</v>
      </c>
      <c r="F6" s="17"/>
      <c r="J6" s="48" t="s">
        <v>29</v>
      </c>
      <c r="K6" s="48" t="s">
        <v>30</v>
      </c>
      <c r="L6" s="48" t="s">
        <v>31</v>
      </c>
      <c r="M6" s="47" t="s">
        <v>21</v>
      </c>
      <c r="N6" s="46" t="str">
        <f>LEFT(M6,FIND("/",M6)-1)</f>
        <v>ONE HARBOUR</v>
      </c>
      <c r="O6" s="46" t="str">
        <f>MID(M6,FIND("/",M6)+1,LEN(M6)-FIND("/",M6))</f>
        <v>103W</v>
      </c>
    </row>
    <row r="7" spans="1:19" s="3" customFormat="1" ht="57" customHeight="1" thickBot="1">
      <c r="A7" s="25" t="str">
        <f t="shared" ref="A7:A13" si="0">N7</f>
        <v>ONE HOUSTON</v>
      </c>
      <c r="B7" s="26" t="str">
        <f t="shared" ref="B7:B13" si="1">O7</f>
        <v>062W</v>
      </c>
      <c r="C7" s="27" t="str">
        <f t="shared" ref="C7:C12" si="2">TEXT(DATE(VALUE(RIGHT(SUBSTITUTE(J7,"/ 10:00:00 GMT-6",""), 4)), MONTH(1&amp;MID(J7, FIND(" ",J7, 5) + 1, 3)), VALUE(MID(J7, FIND(" ",J7, 1) + 1, IF(ISNUMBER(VALUE(MID(J7, 6, 1))), 2, 1)))), "MM/DD")</f>
        <v>03/25</v>
      </c>
      <c r="D7" s="27" t="str">
        <f t="shared" ref="D7:E12" si="3">TEXT(DATE(VALUE(RIGHT(K7, 4)), MONTH(1&amp;MID(K7, FIND(" ", K7, 5) + 1, 3)), VALUE(MID(K7, FIND(" ", K7, 1) + 1, IF(ISNUMBER(VALUE(MID(K7, 6, 1))), 2, 1)))), "MM/DD")</f>
        <v>04/13</v>
      </c>
      <c r="E7" s="28" t="str">
        <f t="shared" si="3"/>
        <v>04/30</v>
      </c>
      <c r="F7" s="17"/>
      <c r="J7" s="48" t="s">
        <v>11</v>
      </c>
      <c r="K7" s="48" t="s">
        <v>10</v>
      </c>
      <c r="L7" s="48" t="s">
        <v>32</v>
      </c>
      <c r="M7" s="47" t="s">
        <v>22</v>
      </c>
      <c r="N7" s="46" t="str">
        <f t="shared" ref="N7:N10" si="4">LEFT(M7,FIND("/",M7)-1)</f>
        <v>ONE HOUSTON</v>
      </c>
      <c r="O7" s="46" t="str">
        <f t="shared" ref="O7:O10" si="5">MID(M7,FIND("/",M7)+1,LEN(M7)-FIND("/",M7))</f>
        <v>062W</v>
      </c>
    </row>
    <row r="8" spans="1:19" s="3" customFormat="1" ht="57" customHeight="1" thickBot="1">
      <c r="A8" s="25" t="str">
        <f t="shared" si="0"/>
        <v>NYK ORION</v>
      </c>
      <c r="B8" s="26" t="str">
        <f t="shared" si="1"/>
        <v>081W</v>
      </c>
      <c r="C8" s="27" t="str">
        <f t="shared" si="2"/>
        <v>04/01</v>
      </c>
      <c r="D8" s="27" t="str">
        <f t="shared" si="3"/>
        <v>04/21</v>
      </c>
      <c r="E8" s="28" t="str">
        <f t="shared" si="3"/>
        <v>05/08</v>
      </c>
      <c r="F8" s="17"/>
      <c r="J8" s="48" t="s">
        <v>12</v>
      </c>
      <c r="K8" s="48" t="s">
        <v>33</v>
      </c>
      <c r="L8" s="48" t="s">
        <v>34</v>
      </c>
      <c r="M8" s="47" t="s">
        <v>23</v>
      </c>
      <c r="N8" s="46" t="str">
        <f t="shared" si="4"/>
        <v>NYK ORION</v>
      </c>
      <c r="O8" s="46" t="str">
        <f t="shared" si="5"/>
        <v>081W</v>
      </c>
    </row>
    <row r="9" spans="1:19" s="3" customFormat="1" ht="57" customHeight="1" thickBot="1">
      <c r="A9" s="25" t="str">
        <f t="shared" si="0"/>
        <v>ONE ORPHEUS</v>
      </c>
      <c r="B9" s="26" t="str">
        <f t="shared" si="1"/>
        <v>076W</v>
      </c>
      <c r="C9" s="27" t="str">
        <f t="shared" si="2"/>
        <v>04/08</v>
      </c>
      <c r="D9" s="27" t="str">
        <f t="shared" si="3"/>
        <v>04/27</v>
      </c>
      <c r="E9" s="28" t="str">
        <f t="shared" si="3"/>
        <v>05/14</v>
      </c>
      <c r="F9" s="17"/>
      <c r="J9" s="48" t="s">
        <v>15</v>
      </c>
      <c r="K9" s="48" t="s">
        <v>17</v>
      </c>
      <c r="L9" s="48" t="s">
        <v>35</v>
      </c>
      <c r="M9" s="47" t="s">
        <v>24</v>
      </c>
      <c r="N9" s="46" t="str">
        <f t="shared" si="4"/>
        <v>ONE ORPHEUS</v>
      </c>
      <c r="O9" s="46" t="str">
        <f t="shared" si="5"/>
        <v>076W</v>
      </c>
    </row>
    <row r="10" spans="1:19" s="3" customFormat="1" ht="57" customHeight="1" thickBot="1">
      <c r="A10" s="25" t="str">
        <f t="shared" si="0"/>
        <v>ONE HAMBURG</v>
      </c>
      <c r="B10" s="26" t="str">
        <f t="shared" si="1"/>
        <v>084W</v>
      </c>
      <c r="C10" s="27" t="str">
        <f t="shared" si="2"/>
        <v>04/15</v>
      </c>
      <c r="D10" s="27" t="str">
        <f t="shared" si="3"/>
        <v>05/04</v>
      </c>
      <c r="E10" s="28" t="str">
        <f t="shared" si="3"/>
        <v>05/21</v>
      </c>
      <c r="F10" s="17"/>
      <c r="J10" s="48" t="s">
        <v>14</v>
      </c>
      <c r="K10" s="48" t="s">
        <v>13</v>
      </c>
      <c r="L10" s="48" t="s">
        <v>19</v>
      </c>
      <c r="M10" s="47" t="s">
        <v>25</v>
      </c>
      <c r="N10" s="46" t="str">
        <f t="shared" si="4"/>
        <v>ONE HAMBURG</v>
      </c>
      <c r="O10" s="46" t="str">
        <f t="shared" si="5"/>
        <v>084W</v>
      </c>
    </row>
    <row r="11" spans="1:19" s="3" customFormat="1" ht="57" customHeight="1" thickBot="1">
      <c r="A11" s="37" t="str">
        <f t="shared" si="0"/>
        <v>ONE OLYMPUS</v>
      </c>
      <c r="B11" s="38" t="str">
        <f t="shared" si="1"/>
        <v>080W</v>
      </c>
      <c r="C11" s="27" t="str">
        <f t="shared" si="2"/>
        <v>04/22</v>
      </c>
      <c r="D11" s="27" t="str">
        <f t="shared" si="3"/>
        <v>05/11</v>
      </c>
      <c r="E11" s="28" t="str">
        <f t="shared" si="3"/>
        <v>05/28</v>
      </c>
      <c r="F11" s="17"/>
      <c r="J11" s="48" t="s">
        <v>16</v>
      </c>
      <c r="K11" s="48" t="s">
        <v>18</v>
      </c>
      <c r="L11" s="48" t="s">
        <v>20</v>
      </c>
      <c r="M11" s="47" t="s">
        <v>26</v>
      </c>
      <c r="N11" s="46" t="str">
        <f t="shared" ref="N11:N13" si="6">LEFT(M11,FIND("/",M11)-1)</f>
        <v>ONE OLYMPUS</v>
      </c>
      <c r="O11" s="46" t="str">
        <f t="shared" ref="O11:O13" si="7">MID(M11,FIND("/",M11)+1,LEN(M11)-FIND("/",M11))</f>
        <v>080W</v>
      </c>
    </row>
    <row r="12" spans="1:19" s="3" customFormat="1" ht="57" customHeight="1" thickBot="1">
      <c r="A12" s="25" t="str">
        <f t="shared" si="0"/>
        <v>NYK VENUS</v>
      </c>
      <c r="B12" s="26" t="str">
        <f t="shared" si="1"/>
        <v>083W</v>
      </c>
      <c r="C12" s="27" t="str">
        <f t="shared" si="2"/>
        <v>05/05</v>
      </c>
      <c r="D12" s="27" t="str">
        <f t="shared" si="3"/>
        <v>05/22</v>
      </c>
      <c r="E12" s="28" t="str">
        <f t="shared" si="3"/>
        <v>06/08</v>
      </c>
      <c r="F12" s="17"/>
      <c r="J12" s="48" t="s">
        <v>36</v>
      </c>
      <c r="K12" s="48" t="s">
        <v>37</v>
      </c>
      <c r="L12" s="48" t="s">
        <v>38</v>
      </c>
      <c r="M12" s="47" t="s">
        <v>27</v>
      </c>
      <c r="N12" s="46" t="str">
        <f t="shared" si="6"/>
        <v>NYK VENUS</v>
      </c>
      <c r="O12" s="46" t="str">
        <f t="shared" si="7"/>
        <v>083W</v>
      </c>
    </row>
    <row r="13" spans="1:19" s="3" customFormat="1" ht="57" customHeight="1" thickBot="1">
      <c r="A13" s="42" t="str">
        <f t="shared" si="0"/>
        <v>TBA</v>
      </c>
      <c r="B13" s="43" t="str">
        <f t="shared" si="1"/>
        <v>TBA 1</v>
      </c>
      <c r="C13" s="44" t="str">
        <f t="shared" ref="C13" si="8">TEXT(DATE(VALUE(RIGHT(SUBSTITUTE(J13,"/ 10:00:00 GMT-6",""), 4)), MONTH(1&amp;MID(J13, FIND(" ",J13, 5) + 1, 3)), VALUE(MID(J13, FIND(" ",J13, 1) + 1, IF(ISNUMBER(VALUE(MID(J13, 6, 1))), 2, 1)))), "MM/DD")</f>
        <v>05/12</v>
      </c>
      <c r="D13" s="44" t="str">
        <f t="shared" ref="D13" si="9">TEXT(DATE(VALUE(RIGHT(K13, 4)), MONTH(1&amp;MID(K13, FIND(" ", K13, 5) + 1, 3)), VALUE(MID(K13, FIND(" ", K13, 1) + 1, IF(ISNUMBER(VALUE(MID(K13, 6, 1))), 2, 1)))), "MM/DD")</f>
        <v>05/29</v>
      </c>
      <c r="E13" s="45" t="str">
        <f t="shared" ref="E13" si="10">TEXT(DATE(VALUE(RIGHT(L13, 4)), MONTH(1&amp;MID(L13, FIND(" ", L13, 5) + 1, 3)), VALUE(MID(L13, FIND(" ", L13, 1) + 1, IF(ISNUMBER(VALUE(MID(L13, 6, 1))), 2, 1)))), "MM/DD")</f>
        <v>06/15</v>
      </c>
      <c r="F13" s="17"/>
      <c r="J13" s="48" t="s">
        <v>39</v>
      </c>
      <c r="K13" s="48" t="s">
        <v>40</v>
      </c>
      <c r="L13" s="48" t="s">
        <v>41</v>
      </c>
      <c r="M13" s="47" t="s">
        <v>28</v>
      </c>
      <c r="N13" s="46" t="str">
        <f t="shared" si="6"/>
        <v>TBA</v>
      </c>
      <c r="O13" s="46" t="str">
        <f t="shared" si="7"/>
        <v>TBA 1</v>
      </c>
    </row>
    <row r="14" spans="1:19" s="3" customFormat="1" ht="57" customHeight="1">
      <c r="A14" s="39"/>
      <c r="B14" s="40"/>
      <c r="C14" s="41"/>
      <c r="D14" s="41"/>
      <c r="E14" s="41"/>
      <c r="F14" s="17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9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2026-03-31T07:34:04Z</cp:lastPrinted>
  <dcterms:created xsi:type="dcterms:W3CDTF">2016-03-18T07:26:58Z</dcterms:created>
  <dcterms:modified xsi:type="dcterms:W3CDTF">2026-03-31T07:34:35Z</dcterms:modified>
</cp:coreProperties>
</file>