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28680" yWindow="1410" windowWidth="21840" windowHeight="13020" tabRatio="655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Chicago!$A$1:$X$46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4" l="1"/>
  <c r="M17" i="4" s="1"/>
  <c r="J17" i="4"/>
  <c r="G17" i="4"/>
  <c r="H17" i="4" s="1"/>
  <c r="E17" i="4"/>
  <c r="D17" i="4" s="1"/>
  <c r="K16" i="4"/>
  <c r="M16" i="4" s="1"/>
  <c r="J16" i="4"/>
  <c r="G16" i="4"/>
  <c r="H16" i="4" s="1"/>
  <c r="E16" i="4"/>
  <c r="C16" i="4" s="1"/>
  <c r="D16" i="4" s="1"/>
  <c r="O17" i="4" l="1"/>
  <c r="N17" i="4"/>
  <c r="F17" i="4"/>
  <c r="L17" i="4"/>
  <c r="O16" i="4"/>
  <c r="N16" i="4"/>
  <c r="L16" i="4"/>
  <c r="F16" i="4"/>
  <c r="K14" i="4"/>
  <c r="M14" i="4" s="1"/>
  <c r="J14" i="4"/>
  <c r="G14" i="4"/>
  <c r="H14" i="4" s="1"/>
  <c r="E14" i="4"/>
  <c r="F14" i="4" s="1"/>
  <c r="Q17" i="4" l="1"/>
  <c r="P17" i="4"/>
  <c r="Q16" i="4"/>
  <c r="P16" i="4"/>
  <c r="O14" i="4"/>
  <c r="N14" i="4"/>
  <c r="C14" i="4"/>
  <c r="D14" i="4" s="1"/>
  <c r="L14" i="4"/>
  <c r="K15" i="4"/>
  <c r="M15" i="4" s="1"/>
  <c r="N15" i="4" s="1"/>
  <c r="J15" i="4"/>
  <c r="G15" i="4"/>
  <c r="H15" i="4" s="1"/>
  <c r="E15" i="4"/>
  <c r="F15" i="4" s="1"/>
  <c r="C15" i="4" l="1"/>
  <c r="D15" i="4" s="1"/>
  <c r="Q14" i="4"/>
  <c r="P14" i="4"/>
  <c r="L15" i="4"/>
  <c r="O15" i="4"/>
  <c r="Q15" i="4" l="1"/>
  <c r="P15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<sst xmlns="http://schemas.openxmlformats.org/spreadsheetml/2006/main" count="111" uniqueCount="91">
  <si>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</si>
  <si>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</si>
  <si>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</si>
  <si>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</si>
  <si>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</si>
  <si>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</si>
  <si>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</si>
  <si>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</si>
  <si>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</si>
  <si>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</si>
  <si>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</si>
  <si>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</si>
  <si>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</si>
  <si>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</si>
  <si>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</si>
  <si>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</si>
  <si>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</si>
  <si>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</si>
  <si>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</si>
  <si>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</si>
  <si>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</si>
  <si>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</si>
  <si>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</si>
  <si>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</si>
  <si>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</si>
  <si>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</si>
  <si>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</si>
  <si>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</si>
  <si>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</si>
  <si>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</si>
  <si>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</si>
  <si>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</si>
  <si>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</si>
  <si>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</si>
  <si>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</si>
  <si>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</si>
  <si>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</si>
  <si>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</si>
  <si>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</si>
  <si>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</si>
  <si>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</si>
  <si>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</si>
  <si>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</si>
  <si>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</si>
  <si>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</si>
  <si>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</si>
  <si>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</si>
  <si>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</si>
  <si>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</si>
  <si>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</si>
  <si>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</si>
  <si>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</si>
  <si>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</si>
  <si>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</si>
  <si>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</si>
  <si>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</si>
  <si>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</si>
  <si>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</si>
  <si>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</si>
  <si>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</si>
  <si>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</si>
  <si>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</si>
  <si>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</si>
  <si>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</si>
  <si>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</si>
  <si>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</si>
  <si>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</si>
  <si>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</si>
  <si>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</si>
  <si>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</si>
  <si>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</si>
  <si>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</si>
  <si>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</si>
  <si>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</si>
  <si>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</si>
  <si>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</si>
  <si>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</si>
  <si>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</si>
  <si>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</si>
  <si>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</si>
  <si>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</si>
  <si>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</si>
  <si>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</si>
  <si>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NYK VIRGO</t>
    <phoneticPr fontId="2"/>
  </si>
  <si>
    <t>ONE ALTAIR</t>
    <phoneticPr fontId="2"/>
  </si>
  <si>
    <t>NYK VEGA</t>
    <phoneticPr fontId="2"/>
  </si>
  <si>
    <t>0088E</t>
    <phoneticPr fontId="2"/>
  </si>
  <si>
    <t>0072E</t>
    <phoneticPr fontId="2"/>
  </si>
  <si>
    <t>0085E</t>
    <phoneticPr fontId="2"/>
  </si>
  <si>
    <t>0064E</t>
    <phoneticPr fontId="2"/>
  </si>
  <si>
    <t>★ONE HELSINKI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</si>
</sst>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68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177" fontId="10" fillId="0" borderId="52" xfId="1" applyNumberFormat="1" applyFont="1" applyFill="1" applyBorder="1" applyAlignment="1" applyProtection="1">
      <alignment horizontal="center" vertical="center"/>
      <protection locked="0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48" fillId="0" borderId="46" xfId="0" applyFont="1" applyFill="1" applyBorder="1">
      <alignment vertical="center"/>
    </xf>
    <xf numFmtId="0" fontId="148" fillId="0" borderId="49" xfId="0" applyFont="1" applyFill="1" applyBorder="1">
      <alignment vertical="center"/>
    </xf>
    <xf numFmtId="0" fontId="148" fillId="0" borderId="51" xfId="0" applyFont="1" applyFill="1" applyBorder="1">
      <alignment vertical="center"/>
    </xf>
    <xf numFmtId="0" fontId="148" fillId="0" borderId="47" xfId="0" applyFont="1" applyFill="1" applyBorder="1" applyAlignment="1">
      <alignment horizontal="center" vertical="center"/>
    </xf>
    <xf numFmtId="0" fontId="148" fillId="0" borderId="45" xfId="0" applyFont="1" applyFill="1" applyBorder="1" applyAlignment="1">
      <alignment horizontal="center" vertical="center"/>
    </xf>
    <xf numFmtId="0" fontId="148" fillId="0" borderId="52" xfId="0" applyFont="1" applyFill="1" applyBorder="1" applyAlignment="1">
      <alignment horizontal="center" vertical="center"/>
    </xf>
  </cellXfs>
  <cellStyles count="13424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914111</xdr:colOff>
      <xdr:row>10</xdr:row>
      <xdr:rowOff>476248</xdr:rowOff>
    </xdr:from>
    <xdr:to>
      <xdr:col>23</xdr:col>
      <xdr:colOff>571498</xdr:colOff>
      <xdr:row>45</xdr:row>
      <xdr:rowOff>47624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36611" y="6310311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10</xdr:row>
      <xdr:rowOff>547687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twoCellAnchor editAs="absolute">
    <xdr:from>
      <xdr:col>17</xdr:col>
      <xdr:colOff>1452562</xdr:colOff>
      <xdr:row>55</xdr:row>
      <xdr:rowOff>571501</xdr:rowOff>
    </xdr:from>
    <xdr:to>
      <xdr:col>23</xdr:col>
      <xdr:colOff>93949</xdr:colOff>
      <xdr:row>143</xdr:row>
      <xdr:rowOff>95252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9075062" y="31503939"/>
          <a:ext cx="8642637" cy="15835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1595438</xdr:colOff>
      <xdr:row>20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20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18</xdr:row>
      <xdr:rowOff>357185</xdr:rowOff>
    </xdr:from>
    <xdr:to>
      <xdr:col>16</xdr:col>
      <xdr:colOff>1404936</xdr:colOff>
      <xdr:row>25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7573628" y="12168185"/>
          <a:ext cx="9239246" cy="3210929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58"/>
  <sheetViews>
    <sheetView tabSelected="1" showWhiteSpace="0" view="pageBreakPreview" zoomScale="40" zoomScaleNormal="30" zoomScaleSheetLayoutView="40" zoomScalePageLayoutView="25" workbookViewId="0">
      <selection activeCell="U5" sqref="U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31" t="s">
        <v>53</v>
      </c>
      <c r="S1" s="131"/>
      <c r="T1" s="131"/>
      <c r="U1" s="131"/>
      <c r="V1" s="131"/>
      <c r="W1" s="131"/>
      <c r="Y1" s="9"/>
      <c r="Z1" s="9"/>
    </row>
    <row r="4" spans="1:27" ht="52.5" customHeight="1">
      <c r="T4" s="27" t="s">
        <v>0</v>
      </c>
      <c r="U4" s="130">
        <v>46031</v>
      </c>
      <c r="V4" s="130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32"/>
      <c r="K8" s="132"/>
      <c r="L8" s="132"/>
      <c r="M8" s="133"/>
      <c r="N8" s="133"/>
      <c r="O8" s="89"/>
      <c r="P8" s="89"/>
      <c r="Q8" s="89"/>
    </row>
    <row r="9" spans="1:27" s="6" customFormat="1" ht="48.75" customHeight="1">
      <c r="A9" s="134" t="s">
        <v>6</v>
      </c>
      <c r="B9" s="137" t="s">
        <v>1</v>
      </c>
      <c r="C9" s="137" t="s">
        <v>7</v>
      </c>
      <c r="D9" s="137"/>
      <c r="E9" s="137"/>
      <c r="F9" s="137"/>
      <c r="G9" s="137" t="s">
        <v>8</v>
      </c>
      <c r="H9" s="137"/>
      <c r="I9" s="137" t="s">
        <v>9</v>
      </c>
      <c r="J9" s="137"/>
      <c r="K9" s="140" t="s">
        <v>8</v>
      </c>
      <c r="L9" s="140"/>
      <c r="M9" s="140"/>
      <c r="N9" s="140"/>
      <c r="O9" s="140"/>
      <c r="P9" s="140"/>
      <c r="Q9" s="141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35"/>
      <c r="B10" s="138"/>
      <c r="C10" s="142" t="s">
        <v>67</v>
      </c>
      <c r="D10" s="143"/>
      <c r="E10" s="143" t="s">
        <v>56</v>
      </c>
      <c r="F10" s="143"/>
      <c r="G10" s="143" t="s">
        <v>57</v>
      </c>
      <c r="H10" s="143"/>
      <c r="I10" s="143" t="s">
        <v>58</v>
      </c>
      <c r="J10" s="143"/>
      <c r="K10" s="144" t="s">
        <v>27</v>
      </c>
      <c r="L10" s="144"/>
      <c r="M10" s="145" t="s">
        <v>12</v>
      </c>
      <c r="N10" s="145"/>
      <c r="O10" s="146" t="s">
        <v>19</v>
      </c>
      <c r="P10" s="146"/>
      <c r="Q10" s="147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35"/>
      <c r="B11" s="138"/>
      <c r="C11" s="143"/>
      <c r="D11" s="143"/>
      <c r="E11" s="143"/>
      <c r="F11" s="143"/>
      <c r="G11" s="143"/>
      <c r="H11" s="143"/>
      <c r="I11" s="143"/>
      <c r="J11" s="143"/>
      <c r="K11" s="144"/>
      <c r="L11" s="144"/>
      <c r="M11" s="145"/>
      <c r="N11" s="145"/>
      <c r="O11" s="146"/>
      <c r="P11" s="146"/>
      <c r="Q11" s="147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35"/>
      <c r="B12" s="138"/>
      <c r="C12" s="143"/>
      <c r="D12" s="143"/>
      <c r="E12" s="143"/>
      <c r="F12" s="143"/>
      <c r="G12" s="143"/>
      <c r="H12" s="143"/>
      <c r="I12" s="143"/>
      <c r="J12" s="143"/>
      <c r="K12" s="144"/>
      <c r="L12" s="144"/>
      <c r="M12" s="145"/>
      <c r="N12" s="145"/>
      <c r="O12" s="146"/>
      <c r="P12" s="146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36"/>
      <c r="B13" s="139"/>
      <c r="C13" s="97"/>
      <c r="D13" s="96"/>
      <c r="E13" s="96"/>
      <c r="F13" s="96"/>
      <c r="G13" s="96"/>
      <c r="H13" s="96"/>
      <c r="I13" s="127" t="s">
        <v>15</v>
      </c>
      <c r="J13" s="127"/>
      <c r="K13" s="127" t="s">
        <v>59</v>
      </c>
      <c r="L13" s="127"/>
      <c r="M13" s="128" t="s">
        <v>79</v>
      </c>
      <c r="N13" s="128"/>
      <c r="O13" s="129" t="s">
        <v>80</v>
      </c>
      <c r="P13" s="129"/>
      <c r="Q13" s="64" t="s">
        <v>81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62" t="s">
        <v>83</v>
      </c>
      <c r="B14" s="165" t="s">
        <v>86</v>
      </c>
      <c r="C14" s="75">
        <f t="shared" ref="C14" si="0">E14-3</f>
        <v>46038</v>
      </c>
      <c r="D14" s="75" t="str">
        <f t="shared" ref="D14" si="1">TEXT(C14,"aaa")</f>
        <v>金</v>
      </c>
      <c r="E14" s="77">
        <f t="shared" ref="E14" si="2">I14-6</f>
        <v>46041</v>
      </c>
      <c r="F14" s="76" t="str">
        <f t="shared" ref="F14" si="3">TEXT(E14,"aaa")</f>
        <v>月</v>
      </c>
      <c r="G14" s="75">
        <f t="shared" ref="G14" si="4">I14</f>
        <v>46047</v>
      </c>
      <c r="H14" s="76" t="str">
        <f t="shared" ref="H14" si="5">TEXT(G14,"aaa")</f>
        <v>日</v>
      </c>
      <c r="I14" s="75">
        <v>46047</v>
      </c>
      <c r="J14" s="76" t="str">
        <f t="shared" ref="J14" si="6">TEXT(I14,"aaa")</f>
        <v>日</v>
      </c>
      <c r="K14" s="75">
        <f t="shared" ref="K14" si="7">I14+17</f>
        <v>46064</v>
      </c>
      <c r="L14" s="76" t="str">
        <f t="shared" ref="L14" si="8">TEXT(K14,"aaa")</f>
        <v>水</v>
      </c>
      <c r="M14" s="77">
        <f t="shared" ref="M14" si="9">K14+10</f>
        <v>46074</v>
      </c>
      <c r="N14" s="77" t="str">
        <f t="shared" ref="N14" si="10">TEXT(M14,"aaa")</f>
        <v>土</v>
      </c>
      <c r="O14" s="78">
        <f t="shared" ref="O14" si="11">M14+3</f>
        <v>46077</v>
      </c>
      <c r="P14" s="78" t="str">
        <f t="shared" ref="P14" si="12">TEXT(O14,"aaa")</f>
        <v>火</v>
      </c>
      <c r="Q14" s="79">
        <f t="shared" ref="Q14" si="13">O14+8</f>
        <v>46085</v>
      </c>
    </row>
    <row r="15" spans="1:27" s="6" customFormat="1" ht="60" customHeight="1">
      <c r="A15" s="163" t="s">
        <v>84</v>
      </c>
      <c r="B15" s="166" t="s">
        <v>87</v>
      </c>
      <c r="C15" s="57">
        <f t="shared" ref="C15" si="14">E15-3</f>
        <v>46045</v>
      </c>
      <c r="D15" s="57" t="str">
        <f t="shared" ref="D15:D17" si="15">TEXT(C15,"aaa")</f>
        <v>金</v>
      </c>
      <c r="E15" s="59">
        <f t="shared" ref="E15:E17" si="16">I15-6</f>
        <v>46048</v>
      </c>
      <c r="F15" s="58" t="str">
        <f t="shared" ref="F15:F17" si="17">TEXT(E15,"aaa")</f>
        <v>月</v>
      </c>
      <c r="G15" s="57">
        <f t="shared" ref="G15:G17" si="18">I15</f>
        <v>46054</v>
      </c>
      <c r="H15" s="58" t="str">
        <f t="shared" ref="H15:H17" si="19">TEXT(G15,"aaa")</f>
        <v>日</v>
      </c>
      <c r="I15" s="57">
        <v>46054</v>
      </c>
      <c r="J15" s="58" t="str">
        <f t="shared" ref="J15:J17" si="20">TEXT(I15,"aaa")</f>
        <v>日</v>
      </c>
      <c r="K15" s="57">
        <f t="shared" ref="K15" si="21">I15+17</f>
        <v>46071</v>
      </c>
      <c r="L15" s="58" t="str">
        <f t="shared" ref="L15" si="22">TEXT(K15,"aaa")</f>
        <v>水</v>
      </c>
      <c r="M15" s="59">
        <f t="shared" ref="M15" si="23">K15+10</f>
        <v>46081</v>
      </c>
      <c r="N15" s="59" t="str">
        <f t="shared" ref="N15" si="24">TEXT(M15,"aaa")</f>
        <v>土</v>
      </c>
      <c r="O15" s="60">
        <f t="shared" ref="O15" si="25">M15+3</f>
        <v>46084</v>
      </c>
      <c r="P15" s="60" t="str">
        <f t="shared" ref="P15" si="26">TEXT(O15,"aaa")</f>
        <v>火</v>
      </c>
      <c r="Q15" s="61">
        <f t="shared" ref="Q15" si="27">O15+8</f>
        <v>46092</v>
      </c>
    </row>
    <row r="16" spans="1:27" s="6" customFormat="1" ht="60" customHeight="1">
      <c r="A16" s="163" t="s">
        <v>85</v>
      </c>
      <c r="B16" s="166" t="s">
        <v>88</v>
      </c>
      <c r="C16" s="57">
        <f t="shared" ref="C16:C17" si="28">E16-3</f>
        <v>46052</v>
      </c>
      <c r="D16" s="57" t="str">
        <f t="shared" ref="D16:D17" si="29">TEXT(C16,"aaa")</f>
        <v>金</v>
      </c>
      <c r="E16" s="59">
        <f t="shared" ref="E16:E17" si="30">I16-6</f>
        <v>46055</v>
      </c>
      <c r="F16" s="58" t="str">
        <f t="shared" ref="F16:F17" si="31">TEXT(E16,"aaa")</f>
        <v>月</v>
      </c>
      <c r="G16" s="57">
        <f t="shared" ref="G16:G17" si="32">I16</f>
        <v>46061</v>
      </c>
      <c r="H16" s="58" t="str">
        <f t="shared" ref="H16:H17" si="33">TEXT(G16,"aaa")</f>
        <v>日</v>
      </c>
      <c r="I16" s="57">
        <v>46061</v>
      </c>
      <c r="J16" s="58" t="str">
        <f t="shared" ref="J16:J17" si="34">TEXT(I16,"aaa")</f>
        <v>日</v>
      </c>
      <c r="K16" s="57">
        <f t="shared" ref="K16:K17" si="35">I16+17</f>
        <v>46078</v>
      </c>
      <c r="L16" s="58" t="str">
        <f t="shared" ref="L16:L17" si="36">TEXT(K16,"aaa")</f>
        <v>水</v>
      </c>
      <c r="M16" s="59">
        <f t="shared" ref="M16:M17" si="37">K16+10</f>
        <v>46088</v>
      </c>
      <c r="N16" s="59" t="str">
        <f t="shared" ref="N16:N17" si="38">TEXT(M16,"aaa")</f>
        <v>土</v>
      </c>
      <c r="O16" s="60">
        <f t="shared" ref="O16:O17" si="39">M16+3</f>
        <v>46091</v>
      </c>
      <c r="P16" s="60" t="str">
        <f t="shared" ref="P16:P17" si="40">TEXT(O16,"aaa")</f>
        <v>火</v>
      </c>
      <c r="Q16" s="61">
        <f t="shared" ref="Q16:Q17" si="41">O16+8</f>
        <v>46099</v>
      </c>
    </row>
    <row r="17" spans="1:17" s="6" customFormat="1" ht="60" customHeight="1">
      <c r="A17" s="164" t="s">
        <v>90</v>
      </c>
      <c r="B17" s="167" t="s">
        <v>89</v>
      </c>
      <c r="C17" s="105">
        <v>46058</v>
      </c>
      <c r="D17" s="105" t="str">
        <f t="shared" si="29"/>
        <v>木</v>
      </c>
      <c r="E17" s="72">
        <f t="shared" si="30"/>
        <v>46062</v>
      </c>
      <c r="F17" s="71" t="str">
        <f t="shared" si="31"/>
        <v>月</v>
      </c>
      <c r="G17" s="70">
        <f t="shared" si="32"/>
        <v>46068</v>
      </c>
      <c r="H17" s="71" t="str">
        <f t="shared" si="33"/>
        <v>日</v>
      </c>
      <c r="I17" s="70">
        <v>46068</v>
      </c>
      <c r="J17" s="71" t="str">
        <f t="shared" si="34"/>
        <v>日</v>
      </c>
      <c r="K17" s="70">
        <f t="shared" si="35"/>
        <v>46085</v>
      </c>
      <c r="L17" s="71" t="str">
        <f t="shared" si="36"/>
        <v>水</v>
      </c>
      <c r="M17" s="72">
        <f t="shared" si="37"/>
        <v>46095</v>
      </c>
      <c r="N17" s="72" t="str">
        <f t="shared" si="38"/>
        <v>土</v>
      </c>
      <c r="O17" s="73">
        <f t="shared" si="39"/>
        <v>46098</v>
      </c>
      <c r="P17" s="73" t="str">
        <f t="shared" si="40"/>
        <v>火</v>
      </c>
      <c r="Q17" s="74">
        <f t="shared" si="41"/>
        <v>46106</v>
      </c>
    </row>
    <row r="18" spans="1:17" s="6" customFormat="1" ht="60" customHeight="1">
      <c r="A18" s="101" t="s">
        <v>77</v>
      </c>
      <c r="B18" s="98"/>
      <c r="C18" s="49"/>
      <c r="D18" s="49"/>
      <c r="E18" s="53"/>
      <c r="F18" s="50"/>
      <c r="G18" s="49"/>
      <c r="H18" s="50"/>
      <c r="I18" s="49"/>
      <c r="J18" s="50"/>
      <c r="K18" s="49"/>
      <c r="L18" s="50"/>
      <c r="M18" s="53"/>
      <c r="N18" s="53"/>
      <c r="O18" s="51"/>
      <c r="P18" s="51"/>
      <c r="Q18" s="51"/>
    </row>
    <row r="19" spans="1:17" s="6" customFormat="1" ht="60" customHeight="1">
      <c r="A19" s="101" t="s">
        <v>71</v>
      </c>
      <c r="B19" s="98"/>
      <c r="C19" s="54"/>
      <c r="D19" s="54"/>
      <c r="E19" s="56"/>
      <c r="F19" s="55"/>
      <c r="G19" s="49"/>
      <c r="H19" s="50"/>
      <c r="I19" s="49"/>
      <c r="J19" s="50"/>
      <c r="K19" s="49"/>
      <c r="L19" s="50"/>
      <c r="M19" s="53"/>
      <c r="N19" s="53"/>
      <c r="O19" s="51"/>
      <c r="P19" s="51"/>
      <c r="Q19" s="51"/>
    </row>
    <row r="20" spans="1:17" ht="60" customHeight="1">
      <c r="A20" s="101" t="s">
        <v>76</v>
      </c>
      <c r="B20" s="98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17" ht="60" customHeight="1">
      <c r="A21" s="92"/>
      <c r="B21" s="92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0" customHeight="1">
      <c r="A22" s="92"/>
    </row>
    <row r="30" spans="1:17" ht="52.5" customHeight="1">
      <c r="A30" s="91" t="s">
        <v>33</v>
      </c>
    </row>
    <row r="31" spans="1:17" ht="53.25" customHeight="1" thickBot="1">
      <c r="A31" s="8" t="s">
        <v>3</v>
      </c>
      <c r="B31" s="116" t="s">
        <v>4</v>
      </c>
      <c r="C31" s="117"/>
      <c r="D31" s="117"/>
      <c r="E31" s="117"/>
      <c r="F31" s="118"/>
      <c r="G31" s="116" t="s">
        <v>16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8"/>
    </row>
    <row r="32" spans="1:17" ht="57" customHeight="1" thickTop="1">
      <c r="A32" s="119" t="s">
        <v>60</v>
      </c>
      <c r="B32" s="121" t="s">
        <v>62</v>
      </c>
      <c r="C32" s="122"/>
      <c r="D32" s="122"/>
      <c r="E32" s="122"/>
      <c r="F32" s="123"/>
      <c r="G32" s="28" t="s">
        <v>63</v>
      </c>
      <c r="H32" s="29"/>
      <c r="I32" s="30"/>
      <c r="J32" s="30"/>
      <c r="K32" s="30"/>
      <c r="L32" s="30"/>
      <c r="M32" s="31"/>
      <c r="N32" s="31"/>
      <c r="O32" s="32"/>
      <c r="P32" s="102"/>
      <c r="Q32" s="103" t="s">
        <v>64</v>
      </c>
    </row>
    <row r="33" spans="1:17" ht="57" customHeight="1">
      <c r="A33" s="120"/>
      <c r="B33" s="124"/>
      <c r="C33" s="125"/>
      <c r="D33" s="125"/>
      <c r="E33" s="125"/>
      <c r="F33" s="126"/>
      <c r="G33" s="34" t="s">
        <v>82</v>
      </c>
      <c r="H33" s="35"/>
      <c r="I33" s="36"/>
      <c r="J33" s="36"/>
      <c r="K33" s="36"/>
      <c r="L33" s="36"/>
      <c r="M33" s="37"/>
      <c r="N33" s="37"/>
      <c r="O33" s="36"/>
      <c r="P33" s="42"/>
      <c r="Q33" s="104" t="s">
        <v>72</v>
      </c>
    </row>
    <row r="34" spans="1:17" ht="57" customHeight="1">
      <c r="A34" s="106" t="s">
        <v>61</v>
      </c>
      <c r="B34" s="108" t="s">
        <v>68</v>
      </c>
      <c r="C34" s="109"/>
      <c r="D34" s="109"/>
      <c r="E34" s="109"/>
      <c r="F34" s="110"/>
      <c r="G34" s="65" t="s">
        <v>65</v>
      </c>
      <c r="H34" s="66"/>
      <c r="I34" s="66"/>
      <c r="J34" s="66"/>
      <c r="K34" s="66"/>
      <c r="L34" s="66"/>
      <c r="M34" s="66"/>
      <c r="N34" s="66"/>
      <c r="O34" s="66"/>
      <c r="P34" s="114" t="s">
        <v>66</v>
      </c>
      <c r="Q34" s="115"/>
    </row>
    <row r="35" spans="1:17" ht="54.75" customHeight="1">
      <c r="A35" s="107"/>
      <c r="B35" s="111"/>
      <c r="C35" s="112"/>
      <c r="D35" s="112"/>
      <c r="E35" s="112"/>
      <c r="F35" s="113"/>
      <c r="G35" s="34" t="s">
        <v>73</v>
      </c>
      <c r="H35" s="67"/>
      <c r="I35" s="67"/>
      <c r="J35" s="67"/>
      <c r="K35" s="67"/>
      <c r="L35" s="67"/>
      <c r="M35" s="67"/>
      <c r="N35" s="67"/>
      <c r="O35" s="67"/>
      <c r="P35" s="42"/>
      <c r="Q35" s="104" t="s">
        <v>74</v>
      </c>
    </row>
    <row r="36" spans="1:17" ht="54.75" customHeight="1">
      <c r="A36" s="99" t="s">
        <v>69</v>
      </c>
    </row>
    <row r="37" spans="1:17" ht="54.75" customHeight="1">
      <c r="A37" s="99" t="s">
        <v>70</v>
      </c>
    </row>
    <row r="38" spans="1:17" ht="54.75" customHeight="1">
      <c r="A38" s="100" t="s">
        <v>75</v>
      </c>
    </row>
    <row r="39" spans="1:17" ht="54.75" customHeight="1">
      <c r="A39" s="100" t="s">
        <v>78</v>
      </c>
    </row>
    <row r="41" spans="1:17" ht="18" customHeight="1"/>
    <row r="46" spans="1:17" ht="54.75" customHeight="1"/>
    <row r="47" spans="1:17" ht="72" customHeight="1"/>
    <row r="48" spans="1:17" ht="53.25" customHeight="1"/>
    <row r="49" ht="55.5" customHeight="1"/>
    <row r="50" ht="46.5" customHeight="1"/>
    <row r="51" ht="46.5" customHeight="1"/>
    <row r="52" ht="46.5" customHeight="1"/>
    <row r="53" ht="56.25" customHeight="1"/>
    <row r="54" ht="56.25" customHeight="1"/>
    <row r="55" ht="56.25" customHeight="1"/>
    <row r="56" ht="56.25" customHeight="1"/>
    <row r="57" ht="41.25" customHeight="1"/>
    <row r="58" ht="71.25" customHeight="1"/>
  </sheetData>
  <mergeCells count="28"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I13:J13"/>
    <mergeCell ref="K13:L13"/>
    <mergeCell ref="M13:N13"/>
    <mergeCell ref="O13:P13"/>
    <mergeCell ref="U4:V4"/>
    <mergeCell ref="A34:A35"/>
    <mergeCell ref="B34:F35"/>
    <mergeCell ref="P34:Q34"/>
    <mergeCell ref="B31:F31"/>
    <mergeCell ref="G31:Q31"/>
    <mergeCell ref="A32:A33"/>
    <mergeCell ref="B32:F33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8" t="s">
        <v>34</v>
      </c>
      <c r="S1" s="158"/>
      <c r="T1" s="158"/>
      <c r="U1" s="158"/>
      <c r="V1" s="158"/>
      <c r="W1" s="158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9"/>
      <c r="B3" s="159"/>
      <c r="C3" s="159"/>
      <c r="D3" s="81"/>
      <c r="E3" s="26"/>
      <c r="F3" s="2"/>
      <c r="H3" s="3"/>
      <c r="K3" s="2"/>
      <c r="L3" s="2"/>
      <c r="M3" s="2"/>
      <c r="N3" s="2"/>
      <c r="U3" s="27" t="s">
        <v>0</v>
      </c>
      <c r="V3" s="130">
        <v>44880</v>
      </c>
      <c r="W3" s="130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4" t="s">
        <v>6</v>
      </c>
      <c r="B5" s="137" t="s">
        <v>1</v>
      </c>
      <c r="C5" s="137" t="s">
        <v>7</v>
      </c>
      <c r="D5" s="137"/>
      <c r="E5" s="137"/>
      <c r="F5" s="137"/>
      <c r="G5" s="137" t="s">
        <v>8</v>
      </c>
      <c r="H5" s="137"/>
      <c r="I5" s="137" t="s">
        <v>9</v>
      </c>
      <c r="J5" s="137"/>
      <c r="K5" s="140" t="s">
        <v>2</v>
      </c>
      <c r="L5" s="140"/>
      <c r="M5" s="140"/>
      <c r="N5" s="140"/>
      <c r="O5" s="140"/>
      <c r="P5" s="140"/>
      <c r="Q5" s="141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5"/>
      <c r="B6" s="138"/>
      <c r="C6" s="143" t="s">
        <v>10</v>
      </c>
      <c r="D6" s="143"/>
      <c r="E6" s="143" t="s">
        <v>11</v>
      </c>
      <c r="F6" s="143"/>
      <c r="G6" s="143" t="s">
        <v>11</v>
      </c>
      <c r="H6" s="143"/>
      <c r="I6" s="143" t="s">
        <v>11</v>
      </c>
      <c r="J6" s="143"/>
      <c r="K6" s="146" t="s">
        <v>27</v>
      </c>
      <c r="L6" s="146"/>
      <c r="M6" s="145" t="s">
        <v>12</v>
      </c>
      <c r="N6" s="145"/>
      <c r="O6" s="146" t="s">
        <v>19</v>
      </c>
      <c r="P6" s="146"/>
      <c r="Q6" s="147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5"/>
      <c r="B7" s="138"/>
      <c r="C7" s="143"/>
      <c r="D7" s="143"/>
      <c r="E7" s="143"/>
      <c r="F7" s="143"/>
      <c r="G7" s="143"/>
      <c r="H7" s="143"/>
      <c r="I7" s="143"/>
      <c r="J7" s="143"/>
      <c r="K7" s="146"/>
      <c r="L7" s="146"/>
      <c r="M7" s="145"/>
      <c r="N7" s="145"/>
      <c r="O7" s="146"/>
      <c r="P7" s="146"/>
      <c r="Q7" s="147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5"/>
      <c r="B8" s="138"/>
      <c r="C8" s="143"/>
      <c r="D8" s="143"/>
      <c r="E8" s="143"/>
      <c r="F8" s="143"/>
      <c r="G8" s="143"/>
      <c r="H8" s="143"/>
      <c r="I8" s="143"/>
      <c r="J8" s="143"/>
      <c r="K8" s="146"/>
      <c r="L8" s="146"/>
      <c r="M8" s="145"/>
      <c r="N8" s="145"/>
      <c r="O8" s="146"/>
      <c r="P8" s="146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36"/>
      <c r="B9" s="139"/>
      <c r="C9" s="83"/>
      <c r="D9" s="83"/>
      <c r="E9" s="83"/>
      <c r="F9" s="83"/>
      <c r="G9" s="83"/>
      <c r="H9" s="83"/>
      <c r="I9" s="127" t="s">
        <v>15</v>
      </c>
      <c r="J9" s="127"/>
      <c r="K9" s="156" t="s">
        <v>28</v>
      </c>
      <c r="L9" s="157"/>
      <c r="M9" s="156" t="s">
        <v>29</v>
      </c>
      <c r="N9" s="157"/>
      <c r="O9" s="160" t="s">
        <v>30</v>
      </c>
      <c r="P9" s="161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54" t="s">
        <v>33</v>
      </c>
      <c r="B30" s="154"/>
    </row>
    <row r="31" spans="1:22" s="6" customFormat="1" ht="29.25" customHeight="1">
      <c r="A31" s="155"/>
      <c r="B31" s="155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16" t="s">
        <v>4</v>
      </c>
      <c r="C32" s="117"/>
      <c r="D32" s="117"/>
      <c r="E32" s="117"/>
      <c r="F32" s="118"/>
      <c r="G32" s="116" t="s">
        <v>16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U32" s="14"/>
      <c r="V32" s="14"/>
    </row>
    <row r="33" spans="1:22" s="6" customFormat="1" ht="39" customHeight="1" thickTop="1">
      <c r="A33" s="119" t="s">
        <v>17</v>
      </c>
      <c r="B33" s="121" t="s">
        <v>20</v>
      </c>
      <c r="C33" s="122"/>
      <c r="D33" s="122"/>
      <c r="E33" s="122"/>
      <c r="F33" s="123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20"/>
      <c r="B34" s="124"/>
      <c r="C34" s="125"/>
      <c r="D34" s="125"/>
      <c r="E34" s="125"/>
      <c r="F34" s="126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06" t="s">
        <v>40</v>
      </c>
      <c r="B35" s="148" t="s">
        <v>21</v>
      </c>
      <c r="C35" s="149"/>
      <c r="D35" s="149"/>
      <c r="E35" s="149"/>
      <c r="F35" s="150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07"/>
      <c r="B36" s="151"/>
      <c r="C36" s="152"/>
      <c r="D36" s="152"/>
      <c r="E36" s="152"/>
      <c r="F36" s="153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06" t="s">
        <v>42</v>
      </c>
      <c r="B37" s="108" t="s">
        <v>35</v>
      </c>
      <c r="C37" s="109"/>
      <c r="D37" s="109"/>
      <c r="E37" s="109"/>
      <c r="F37" s="110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14" t="s">
        <v>38</v>
      </c>
      <c r="Q37" s="115"/>
    </row>
    <row r="38" spans="1:22" ht="57" customHeight="1">
      <c r="A38" s="107"/>
      <c r="B38" s="111"/>
      <c r="C38" s="112"/>
      <c r="D38" s="112"/>
      <c r="E38" s="112"/>
      <c r="F38" s="113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2025-11-19T02:27:59Z</cp:lastPrinted>
  <dcterms:created xsi:type="dcterms:W3CDTF">2016-03-18T07:26:58Z</dcterms:created>
  <dcterms:modified xsi:type="dcterms:W3CDTF">2026-01-09T11:32:54Z</dcterms:modified>
</cp:coreProperties>
</file>