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Chicago!$A$1:$X$43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E17" i="4" l="1"/>
  <c r="C17" i="4" s="1"/>
  <c r="D17" i="4" s="1"/>
  <c r="E18" i="4"/>
  <c r="C18" i="4" s="1"/>
  <c r="D18" i="4" s="1"/>
  <c r="F18" i="4"/>
  <c r="C19" i="4"/>
  <c r="D19" i="4"/>
  <c r="F19" i="4"/>
  <c r="C20" i="4"/>
  <c r="D20" i="4" s="1"/>
  <c r="E20" i="4"/>
  <c r="F20" i="4"/>
  <c r="E21" i="4"/>
  <c r="C21" i="4" s="1"/>
  <c r="D21" i="4" s="1"/>
  <c r="F21" i="4"/>
  <c r="K21" i="4"/>
  <c r="M21" i="4" s="1"/>
  <c r="J21" i="4"/>
  <c r="H21" i="4"/>
  <c r="K20" i="4"/>
  <c r="M20" i="4" s="1"/>
  <c r="J20" i="4"/>
  <c r="H20" i="4"/>
  <c r="K19" i="4"/>
  <c r="M19" i="4" s="1"/>
  <c r="J19" i="4"/>
  <c r="H19" i="4"/>
  <c r="K18" i="4"/>
  <c r="M18" i="4" s="1"/>
  <c r="J18" i="4"/>
  <c r="H18" i="4"/>
  <c r="K17" i="4"/>
  <c r="M17" i="4" s="1"/>
  <c r="J17" i="4"/>
  <c r="H17" i="4"/>
  <c r="K16" i="4"/>
  <c r="M16" i="4" s="1"/>
  <c r="J16" i="4"/>
  <c r="G16" i="4"/>
  <c r="H16" i="4" s="1"/>
  <c r="F16" i="4"/>
  <c r="D16" i="4"/>
  <c r="C16" i="4"/>
  <c r="K15" i="4"/>
  <c r="M15" i="4" s="1"/>
  <c r="J15" i="4"/>
  <c r="G15" i="4"/>
  <c r="H15" i="4" s="1"/>
  <c r="F15" i="4"/>
  <c r="E15" i="4"/>
  <c r="C15" i="4"/>
  <c r="D15" i="4" s="1"/>
  <c r="K14" i="4"/>
  <c r="M14" i="4" s="1"/>
  <c r="J14" i="4"/>
  <c r="H14" i="4"/>
  <c r="G14" i="4"/>
  <c r="E14" i="4"/>
  <c r="F14" i="4" s="1"/>
  <c r="C14" i="4"/>
  <c r="D14" i="4" s="1"/>
  <c r="F17" i="4" l="1"/>
  <c r="O21" i="4"/>
  <c r="N21" i="4"/>
  <c r="L21" i="4"/>
  <c r="O19" i="4"/>
  <c r="N19" i="4"/>
  <c r="O20" i="4"/>
  <c r="N20" i="4"/>
  <c r="L19" i="4"/>
  <c r="L20" i="4"/>
  <c r="O17" i="4"/>
  <c r="N17" i="4"/>
  <c r="O18" i="4"/>
  <c r="N18" i="4"/>
  <c r="L17" i="4"/>
  <c r="L18" i="4"/>
  <c r="O15" i="4"/>
  <c r="N15" i="4"/>
  <c r="O14" i="4"/>
  <c r="N14" i="4"/>
  <c r="O16" i="4"/>
  <c r="N16" i="4"/>
  <c r="L14" i="4"/>
  <c r="L15" i="4"/>
  <c r="L16" i="4"/>
  <c r="Q21" i="4" l="1"/>
  <c r="P21" i="4"/>
  <c r="P20" i="4"/>
  <c r="Q20" i="4"/>
  <c r="Q19" i="4"/>
  <c r="P19" i="4"/>
  <c r="Q18" i="4"/>
  <c r="P18" i="4"/>
  <c r="Q17" i="4"/>
  <c r="P17" i="4"/>
  <c r="Q16" i="4"/>
  <c r="P16" i="4"/>
  <c r="Q14" i="4"/>
  <c r="P14" i="4"/>
  <c r="Q15" i="4"/>
  <c r="P15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<sst xmlns="http://schemas.openxmlformats.org/spreadsheetml/2006/main" count="112" uniqueCount="84">
  <si>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</si>
  <si>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</si>
  <si>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</si>
  <si>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</si>
  <si>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</si>
  <si>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</si>
  <si>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</si>
  <si>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</si>
  <si>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</si>
  <si>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</si>
  <si>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</si>
  <si>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</si>
  <si>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</si>
  <si>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</si>
  <si>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</si>
  <si>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</si>
  <si>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</si>
  <si>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</si>
  <si>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</si>
  <si>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</si>
  <si>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</si>
  <si>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</si>
  <si>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</si>
  <si>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</si>
  <si>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</si>
  <si>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</si>
  <si>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</si>
  <si>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</si>
  <si>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</si>
  <si>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</si>
  <si>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</si>
  <si>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</si>
  <si>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</si>
  <si>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</si>
  <si>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</si>
  <si>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</si>
  <si>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</si>
  <si>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</si>
  <si>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</si>
  <si>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</si>
  <si>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</si>
  <si>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</si>
  <si>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</si>
  <si>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</si>
  <si>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</si>
  <si>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</si>
  <si>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</si>
  <si>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</si>
  <si>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</si>
  <si>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</si>
  <si>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</si>
  <si>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</si>
  <si>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t>14 DAYS</t>
    <phoneticPr fontId="2"/>
  </si>
  <si>
    <t>30~32 DAYS</t>
    <phoneticPr fontId="3"/>
  </si>
  <si>
    <t>山九㈱東京支店
大井物流センター保税蔵置場</t>
    <rPh sb="0" eb="2">
      <t>サンキュウ</t>
    </rPh>
    <rPh sb="3" eb="7">
      <t>トウキョウシテン</t>
    </rPh>
    <rPh sb="8" eb="10">
      <t>オオイ</t>
    </rPh>
    <rPh sb="10" eb="12">
      <t>ブツリュウ</t>
    </rPh>
    <rPh sb="16" eb="21">
      <t>ホゼイゾウチジョウ</t>
    </rPh>
    <phoneticPr fontId="3"/>
  </si>
  <si>
    <t>NACCS: 1FWR1</t>
    <phoneticPr fontId="2"/>
  </si>
  <si>
    <t>TEL : 03-5755-0039   FAX : 03-3790-3901</t>
    <phoneticPr fontId="2"/>
  </si>
  <si>
    <t>東京都大田区東海4-7-4</t>
    <rPh sb="0" eb="3">
      <t>トウキョウト</t>
    </rPh>
    <rPh sb="3" eb="6">
      <t>オオタク</t>
    </rPh>
    <rPh sb="6" eb="8">
      <t>トウカイ</t>
    </rPh>
    <phoneticPr fontId="12"/>
  </si>
  <si>
    <t>※CFS倉庫受付時間　9:00~16:00</t>
    <phoneticPr fontId="2"/>
  </si>
  <si>
    <t>山九㈱横浜支店
本牧埠頭D-CFS2号</t>
    <rPh sb="0" eb="2">
      <t>サンキュウ</t>
    </rPh>
    <rPh sb="3" eb="7">
      <t>ヨコハマシテン</t>
    </rPh>
    <rPh sb="8" eb="10">
      <t>ホンモク</t>
    </rPh>
    <rPh sb="10" eb="12">
      <t>フトウ</t>
    </rPh>
    <rPh sb="18" eb="19">
      <t>ゴウ</t>
    </rPh>
    <phoneticPr fontId="3"/>
  </si>
  <si>
    <t>横浜市中区本牧埠頭1-10</t>
    <rPh sb="0" eb="2">
      <t>ヨコハマ</t>
    </rPh>
    <rPh sb="2" eb="3">
      <t>シ</t>
    </rPh>
    <rPh sb="3" eb="5">
      <t>ナカク</t>
    </rPh>
    <rPh sb="5" eb="7">
      <t>ホンモク</t>
    </rPh>
    <rPh sb="7" eb="9">
      <t>フトウ</t>
    </rPh>
    <phoneticPr fontId="2"/>
  </si>
  <si>
    <t>NACCS：2EJT3</t>
    <phoneticPr fontId="2"/>
  </si>
  <si>
    <t>TEL：045-622-6105  FAX：045-622-6102</t>
    <phoneticPr fontId="2"/>
  </si>
  <si>
    <t>担当者：甲斐様</t>
    <rPh sb="0" eb="3">
      <t>タントウシャ</t>
    </rPh>
    <rPh sb="4" eb="6">
      <t>カイ</t>
    </rPh>
    <rPh sb="6" eb="7">
      <t>サマ</t>
    </rPh>
    <phoneticPr fontId="2"/>
  </si>
  <si>
    <t>S</t>
    <phoneticPr fontId="2"/>
  </si>
  <si>
    <t>担当者：山田様</t>
    <rPh sb="0" eb="3">
      <t>タントウシャ</t>
    </rPh>
    <rPh sb="4" eb="6">
      <t>ヤマダ</t>
    </rPh>
    <rPh sb="6" eb="7">
      <t>サマ</t>
    </rPh>
    <phoneticPr fontId="2"/>
  </si>
  <si>
    <t>東京 CFS</t>
    <phoneticPr fontId="3"/>
  </si>
  <si>
    <t>横浜 CFS</t>
    <phoneticPr fontId="3"/>
  </si>
  <si>
    <t>NYK VENUS</t>
    <phoneticPr fontId="2"/>
  </si>
  <si>
    <t>ONE HOUSTON</t>
    <phoneticPr fontId="2"/>
  </si>
  <si>
    <t>0081E</t>
    <phoneticPr fontId="2"/>
  </si>
  <si>
    <t>0061E</t>
    <phoneticPr fontId="2"/>
  </si>
  <si>
    <t>0095E</t>
    <phoneticPr fontId="2"/>
  </si>
  <si>
    <t>★ONE HENRY HUDSON</t>
    <phoneticPr fontId="2"/>
  </si>
  <si>
    <t>0053E</t>
    <phoneticPr fontId="2"/>
  </si>
  <si>
    <t>0075E</t>
    <phoneticPr fontId="2"/>
  </si>
  <si>
    <t>0083E</t>
    <phoneticPr fontId="2"/>
  </si>
  <si>
    <t>0060E</t>
    <phoneticPr fontId="2"/>
  </si>
  <si>
    <t>0080E</t>
    <phoneticPr fontId="2"/>
  </si>
  <si>
    <t>ONE HANOI</t>
    <phoneticPr fontId="2"/>
  </si>
  <si>
    <t>ONE ORPHEUS</t>
    <phoneticPr fontId="2"/>
  </si>
  <si>
    <t>ONE HANGZHOU BAY</t>
    <phoneticPr fontId="2"/>
  </si>
  <si>
    <t>NYK ORION</t>
    <phoneticPr fontId="2"/>
  </si>
  <si>
    <t>★ONE HAMBURG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</si>
</sst>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</numFmts>
  <fonts count="1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0"/>
      <name val="MS P ゴシック"/>
      <family val="3"/>
      <charset val="128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40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</cellStyleXfs>
  <cellXfs count="185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1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30" fillId="4" borderId="3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vertical="center"/>
    </xf>
    <xf numFmtId="0" fontId="30" fillId="4" borderId="0" xfId="1" applyFont="1" applyFill="1" applyBorder="1" applyAlignment="1"/>
    <xf numFmtId="0" fontId="30" fillId="4" borderId="0" xfId="1" applyFont="1" applyFill="1" applyBorder="1" applyAlignment="1">
      <alignment horizontal="right" vertical="center"/>
    </xf>
    <xf numFmtId="0" fontId="30" fillId="4" borderId="16" xfId="1" applyFont="1" applyFill="1" applyBorder="1" applyAlignment="1">
      <alignment horizontal="right" vertical="center"/>
    </xf>
    <xf numFmtId="0" fontId="30" fillId="4" borderId="5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vertical="center"/>
    </xf>
    <xf numFmtId="0" fontId="30" fillId="4" borderId="7" xfId="1" applyFont="1" applyFill="1" applyBorder="1" applyAlignment="1"/>
    <xf numFmtId="0" fontId="30" fillId="4" borderId="60" xfId="1" applyFont="1" applyFill="1" applyBorder="1" applyAlignment="1">
      <alignment horizontal="left" vertical="center"/>
    </xf>
    <xf numFmtId="0" fontId="153" fillId="0" borderId="59" xfId="0" applyFont="1" applyBorder="1">
      <alignment vertical="center"/>
    </xf>
    <xf numFmtId="0" fontId="153" fillId="0" borderId="7" xfId="0" applyFont="1" applyBorder="1">
      <alignment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48" fillId="0" borderId="46" xfId="0" applyFont="1" applyBorder="1">
      <alignment vertical="center"/>
    </xf>
    <xf numFmtId="177" fontId="10" fillId="0" borderId="45" xfId="1" applyNumberFormat="1" applyFont="1" applyFill="1" applyBorder="1" applyAlignment="1" applyProtection="1">
      <alignment horizontal="center" vertical="center"/>
      <protection locked="0"/>
    </xf>
    <xf numFmtId="180" fontId="37" fillId="0" borderId="45" xfId="0" applyNumberFormat="1" applyFont="1" applyBorder="1" applyAlignment="1">
      <alignment horizontal="center" vertical="center"/>
    </xf>
    <xf numFmtId="0" fontId="10" fillId="0" borderId="45" xfId="1" applyFont="1" applyFill="1" applyBorder="1" applyAlignment="1" applyProtection="1">
      <alignment horizontal="center" vertical="center"/>
      <protection locked="0"/>
    </xf>
    <xf numFmtId="0" fontId="148" fillId="0" borderId="47" xfId="0" applyFont="1" applyBorder="1" applyAlignment="1">
      <alignment horizontal="center" vertical="center"/>
    </xf>
    <xf numFmtId="0" fontId="148" fillId="0" borderId="45" xfId="0" applyFont="1" applyBorder="1" applyAlignment="1">
      <alignment horizontal="center" vertical="center"/>
    </xf>
    <xf numFmtId="0" fontId="148" fillId="0" borderId="52" xfId="0" applyFont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 wrapText="1"/>
    </xf>
    <xf numFmtId="0" fontId="30" fillId="4" borderId="13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 wrapText="1"/>
    </xf>
    <xf numFmtId="0" fontId="30" fillId="4" borderId="0" xfId="1" applyFont="1" applyFill="1" applyBorder="1" applyAlignment="1">
      <alignment horizontal="center" vertical="center" wrapText="1"/>
    </xf>
    <xf numFmtId="0" fontId="30" fillId="4" borderId="4" xfId="1" applyFont="1" applyFill="1" applyBorder="1" applyAlignment="1">
      <alignment horizontal="center" vertical="center" wrapText="1"/>
    </xf>
    <xf numFmtId="0" fontId="30" fillId="4" borderId="5" xfId="1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30" fillId="4" borderId="6" xfId="1" applyFont="1" applyFill="1" applyBorder="1" applyAlignment="1">
      <alignment horizontal="center" vertical="center" wrapText="1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30" fillId="0" borderId="60" xfId="0" applyFont="1" applyBorder="1" applyAlignment="1">
      <alignment horizontal="center" vertical="center" wrapText="1"/>
    </xf>
    <xf numFmtId="0" fontId="153" fillId="0" borderId="59" xfId="0" applyFont="1" applyBorder="1" applyAlignment="1">
      <alignment horizontal="center" vertical="center"/>
    </xf>
    <xf numFmtId="0" fontId="153" fillId="0" borderId="61" xfId="0" applyFont="1" applyBorder="1" applyAlignment="1">
      <alignment horizontal="center" vertical="center"/>
    </xf>
    <xf numFmtId="0" fontId="153" fillId="0" borderId="5" xfId="0" applyFont="1" applyBorder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0" fontId="153" fillId="0" borderId="6" xfId="0" applyFont="1" applyBorder="1" applyAlignment="1">
      <alignment horizontal="center" vertical="center"/>
    </xf>
    <xf numFmtId="0" fontId="30" fillId="0" borderId="59" xfId="0" applyFont="1" applyBorder="1" applyAlignment="1">
      <alignment horizontal="right" vertical="center"/>
    </xf>
    <xf numFmtId="0" fontId="153" fillId="0" borderId="61" xfId="0" applyFont="1" applyBorder="1" applyAlignment="1">
      <alignment horizontal="right" vertical="center"/>
    </xf>
    <xf numFmtId="0" fontId="30" fillId="4" borderId="19" xfId="1" applyFont="1" applyFill="1" applyBorder="1" applyAlignment="1">
      <alignment horizontal="center" vertical="center"/>
    </xf>
    <xf numFmtId="0" fontId="30" fillId="4" borderId="2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30" fillId="4" borderId="2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</cellXfs>
  <cellStyles count="13440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Explanatory Text" xfId="13421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17" xfId="13420"/>
    <cellStyle name="標準 18" xfId="13422"/>
    <cellStyle name="標準 19" xfId="13423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0" xfId="13424"/>
    <cellStyle name="標準 21" xfId="13425"/>
    <cellStyle name="標準 22" xfId="13426"/>
    <cellStyle name="標準 23" xfId="13427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6" xfId="13428"/>
    <cellStyle name="標準 27" xfId="13429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29" xfId="13430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0" xfId="13431"/>
    <cellStyle name="標準 31" xfId="13432"/>
    <cellStyle name="標準 32" xfId="13433"/>
    <cellStyle name="標準 33" xfId="13434"/>
    <cellStyle name="標準 34" xfId="13435"/>
    <cellStyle name="標準 35" xfId="13436"/>
    <cellStyle name="標準 36" xfId="13437"/>
    <cellStyle name="標準 37" xfId="13438"/>
    <cellStyle name="標準 38" xfId="13439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1033176</xdr:colOff>
      <xdr:row>10</xdr:row>
      <xdr:rowOff>714372</xdr:rowOff>
    </xdr:from>
    <xdr:to>
      <xdr:col>23</xdr:col>
      <xdr:colOff>595312</xdr:colOff>
      <xdr:row>42</xdr:row>
      <xdr:rowOff>142874</xdr:rowOff>
    </xdr:to>
    <xdr:sp macro="" textlink="">
      <xdr:nvSpPr>
        <xdr:cNvPr id="19" name="テキスト ボックス 18"/>
        <xdr:cNvSpPr txBox="1"/>
      </xdr:nvSpPr>
      <xdr:spPr>
        <a:xfrm>
          <a:off x="28655676" y="6548435"/>
          <a:ext cx="9563386" cy="1638300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428626"/>
          <a:ext cx="1754196" cy="1447800"/>
        </a:xfrm>
        <a:prstGeom prst="rect">
          <a:avLst/>
        </a:prstGeom>
      </xdr:spPr>
    </xdr:pic>
    <xdr:clientData/>
  </xdr:one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2</xdr:col>
      <xdr:colOff>71435</xdr:colOff>
      <xdr:row>7</xdr:row>
      <xdr:rowOff>309562</xdr:rowOff>
    </xdr:to>
    <xdr:sp macro="" textlink="">
      <xdr:nvSpPr>
        <xdr:cNvPr id="15" name="角丸四角形 14"/>
        <xdr:cNvSpPr/>
      </xdr:nvSpPr>
      <xdr:spPr>
        <a:xfrm>
          <a:off x="71437" y="2119313"/>
          <a:ext cx="7977186" cy="107156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190499</xdr:colOff>
      <xdr:row>4</xdr:row>
      <xdr:rowOff>71438</xdr:rowOff>
    </xdr:from>
    <xdr:ext cx="5191125" cy="625812"/>
    <xdr:sp macro="" textlink="">
      <xdr:nvSpPr>
        <xdr:cNvPr id="16" name="テキスト ボックス 15"/>
        <xdr:cNvSpPr txBox="1"/>
      </xdr:nvSpPr>
      <xdr:spPr>
        <a:xfrm>
          <a:off x="8167687" y="2452688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oneCellAnchor>
    <xdr:from>
      <xdr:col>18</xdr:col>
      <xdr:colOff>357187</xdr:colOff>
      <xdr:row>3</xdr:row>
      <xdr:rowOff>595313</xdr:rowOff>
    </xdr:from>
    <xdr:ext cx="6348842" cy="40481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09813"/>
          <a:ext cx="6348842" cy="4048124"/>
        </a:xfrm>
        <a:prstGeom prst="rect">
          <a:avLst/>
        </a:prstGeom>
      </xdr:spPr>
    </xdr:pic>
    <xdr:clientData/>
  </xdr:oneCellAnchor>
  <xdr:oneCellAnchor>
    <xdr:from>
      <xdr:col>0</xdr:col>
      <xdr:colOff>1638305</xdr:colOff>
      <xdr:row>21</xdr:row>
      <xdr:rowOff>519114</xdr:rowOff>
    </xdr:from>
    <xdr:ext cx="3952874" cy="2024062"/>
    <xdr:sp macro="" textlink="">
      <xdr:nvSpPr>
        <xdr:cNvPr id="18" name="テキスト ボックス 17"/>
        <xdr:cNvSpPr txBox="1"/>
      </xdr:nvSpPr>
      <xdr:spPr>
        <a:xfrm>
          <a:off x="1638305" y="14711364"/>
          <a:ext cx="3952874" cy="2024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1128715</xdr:colOff>
      <xdr:row>21</xdr:row>
      <xdr:rowOff>228599</xdr:rowOff>
    </xdr:from>
    <xdr:ext cx="8334373" cy="2976564"/>
    <xdr:sp macro="" textlink="">
      <xdr:nvSpPr>
        <xdr:cNvPr id="22" name="テキスト ボックス 21"/>
        <xdr:cNvSpPr txBox="1"/>
      </xdr:nvSpPr>
      <xdr:spPr>
        <a:xfrm>
          <a:off x="7462840" y="14420849"/>
          <a:ext cx="8334373" cy="2976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10</xdr:col>
      <xdr:colOff>476259</xdr:colOff>
      <xdr:row>21</xdr:row>
      <xdr:rowOff>114296</xdr:rowOff>
    </xdr:from>
    <xdr:to>
      <xdr:col>16</xdr:col>
      <xdr:colOff>809625</xdr:colOff>
      <xdr:row>34</xdr:row>
      <xdr:rowOff>671509</xdr:rowOff>
    </xdr:to>
    <xdr:grpSp>
      <xdr:nvGrpSpPr>
        <xdr:cNvPr id="24" name="グループ化 23"/>
        <xdr:cNvGrpSpPr/>
      </xdr:nvGrpSpPr>
      <xdr:grpSpPr>
        <a:xfrm>
          <a:off x="17787947" y="14306546"/>
          <a:ext cx="8429616" cy="3367088"/>
          <a:chOff x="26278702" y="3921337"/>
          <a:chExt cx="7176451" cy="3075971"/>
        </a:xfrm>
      </xdr:grpSpPr>
      <xdr:sp macro="" textlink="">
        <xdr:nvSpPr>
          <xdr:cNvPr id="25" name="円/楕円 12"/>
          <xdr:cNvSpPr/>
        </xdr:nvSpPr>
        <xdr:spPr>
          <a:xfrm>
            <a:off x="26278702" y="3921337"/>
            <a:ext cx="7176451" cy="307597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7214573" y="4659179"/>
            <a:ext cx="5718303" cy="2017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48"/>
  <sheetViews>
    <sheetView tabSelected="1" showWhiteSpace="0" view="pageBreakPreview" zoomScale="40" zoomScaleNormal="30" zoomScaleSheetLayoutView="40" zoomScalePageLayoutView="25" workbookViewId="0">
      <selection activeCell="K22" sqref="K22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14" t="s">
        <v>34</v>
      </c>
      <c r="S1" s="114"/>
      <c r="T1" s="114"/>
      <c r="U1" s="114"/>
      <c r="V1" s="114"/>
      <c r="W1" s="114"/>
      <c r="Y1" s="9"/>
      <c r="Z1" s="9"/>
    </row>
    <row r="4" spans="1:27" ht="52.5" customHeight="1">
      <c r="T4" s="27" t="s">
        <v>0</v>
      </c>
      <c r="U4" s="115">
        <v>45944</v>
      </c>
      <c r="V4" s="115"/>
      <c r="W4" s="46" t="s">
        <v>64</v>
      </c>
    </row>
    <row r="8" spans="1:27" s="4" customFormat="1" ht="86.25" customHeight="1">
      <c r="A8" s="5" t="s">
        <v>5</v>
      </c>
      <c r="B8" s="91"/>
      <c r="C8" s="91"/>
      <c r="D8" s="91"/>
      <c r="E8" s="2"/>
      <c r="F8" s="2"/>
      <c r="G8" s="3"/>
      <c r="H8" s="3"/>
      <c r="J8" s="116"/>
      <c r="K8" s="116"/>
      <c r="L8" s="116"/>
      <c r="M8" s="117"/>
      <c r="N8" s="117"/>
      <c r="O8" s="89"/>
      <c r="P8" s="89"/>
      <c r="Q8" s="89"/>
    </row>
    <row r="9" spans="1:27" s="6" customFormat="1" ht="48.75" customHeight="1">
      <c r="A9" s="118" t="s">
        <v>6</v>
      </c>
      <c r="B9" s="121" t="s">
        <v>1</v>
      </c>
      <c r="C9" s="121" t="s">
        <v>7</v>
      </c>
      <c r="D9" s="121"/>
      <c r="E9" s="121"/>
      <c r="F9" s="121"/>
      <c r="G9" s="121" t="s">
        <v>8</v>
      </c>
      <c r="H9" s="121"/>
      <c r="I9" s="121" t="s">
        <v>9</v>
      </c>
      <c r="J9" s="121"/>
      <c r="K9" s="124" t="s">
        <v>8</v>
      </c>
      <c r="L9" s="124"/>
      <c r="M9" s="124"/>
      <c r="N9" s="124"/>
      <c r="O9" s="124"/>
      <c r="P9" s="124"/>
      <c r="Q9" s="125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19"/>
      <c r="B10" s="122"/>
      <c r="C10" s="126" t="s">
        <v>10</v>
      </c>
      <c r="D10" s="126"/>
      <c r="E10" s="126" t="s">
        <v>11</v>
      </c>
      <c r="F10" s="126"/>
      <c r="G10" s="126" t="s">
        <v>11</v>
      </c>
      <c r="H10" s="126"/>
      <c r="I10" s="126" t="s">
        <v>11</v>
      </c>
      <c r="J10" s="126"/>
      <c r="K10" s="127" t="s">
        <v>27</v>
      </c>
      <c r="L10" s="127"/>
      <c r="M10" s="128" t="s">
        <v>12</v>
      </c>
      <c r="N10" s="128"/>
      <c r="O10" s="129" t="s">
        <v>19</v>
      </c>
      <c r="P10" s="129"/>
      <c r="Q10" s="130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19"/>
      <c r="B11" s="122"/>
      <c r="C11" s="126"/>
      <c r="D11" s="126"/>
      <c r="E11" s="126"/>
      <c r="F11" s="126"/>
      <c r="G11" s="126"/>
      <c r="H11" s="126"/>
      <c r="I11" s="126"/>
      <c r="J11" s="126"/>
      <c r="K11" s="127"/>
      <c r="L11" s="127"/>
      <c r="M11" s="128"/>
      <c r="N11" s="128"/>
      <c r="O11" s="129"/>
      <c r="P11" s="129"/>
      <c r="Q11" s="130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19"/>
      <c r="B12" s="122"/>
      <c r="C12" s="126"/>
      <c r="D12" s="126"/>
      <c r="E12" s="126"/>
      <c r="F12" s="126"/>
      <c r="G12" s="126"/>
      <c r="H12" s="126"/>
      <c r="I12" s="126"/>
      <c r="J12" s="126"/>
      <c r="K12" s="127"/>
      <c r="L12" s="127"/>
      <c r="M12" s="128"/>
      <c r="N12" s="128"/>
      <c r="O12" s="129"/>
      <c r="P12" s="129"/>
      <c r="Q12" s="92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20"/>
      <c r="B13" s="123"/>
      <c r="C13" s="106"/>
      <c r="D13" s="106"/>
      <c r="E13" s="106"/>
      <c r="F13" s="106"/>
      <c r="G13" s="106"/>
      <c r="H13" s="106"/>
      <c r="I13" s="131" t="s">
        <v>15</v>
      </c>
      <c r="J13" s="131"/>
      <c r="K13" s="131" t="s">
        <v>52</v>
      </c>
      <c r="L13" s="131"/>
      <c r="M13" s="132" t="s">
        <v>29</v>
      </c>
      <c r="N13" s="132"/>
      <c r="O13" s="133" t="s">
        <v>30</v>
      </c>
      <c r="P13" s="133"/>
      <c r="Q13" s="64" t="s">
        <v>53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107" t="s">
        <v>68</v>
      </c>
      <c r="B14" s="111" t="s">
        <v>70</v>
      </c>
      <c r="C14" s="75">
        <f t="shared" ref="C14:C16" si="0">E14-1</f>
        <v>45946</v>
      </c>
      <c r="D14" s="75" t="str">
        <f t="shared" ref="D14:D16" si="1">TEXT(C14,"aaa")</f>
        <v>木</v>
      </c>
      <c r="E14" s="77">
        <f t="shared" ref="E14:E15" si="2">I14-7</f>
        <v>45947</v>
      </c>
      <c r="F14" s="76" t="str">
        <f t="shared" ref="F14:F16" si="3">TEXT(E14,"aaa")</f>
        <v>金</v>
      </c>
      <c r="G14" s="75">
        <f t="shared" ref="G14:G16" si="4">I14</f>
        <v>45954</v>
      </c>
      <c r="H14" s="76" t="str">
        <f t="shared" ref="H14:H16" si="5">TEXT(G14,"aaa")</f>
        <v>金</v>
      </c>
      <c r="I14" s="75">
        <v>45954</v>
      </c>
      <c r="J14" s="76" t="str">
        <f t="shared" ref="J14:J16" si="6">TEXT(I14,"aaa")</f>
        <v>金</v>
      </c>
      <c r="K14" s="75">
        <f t="shared" ref="K14:K16" si="7">I14+12</f>
        <v>45966</v>
      </c>
      <c r="L14" s="76" t="str">
        <f t="shared" ref="L14:L16" si="8">TEXT(K14,"aaa")</f>
        <v>水</v>
      </c>
      <c r="M14" s="77">
        <f t="shared" ref="M14:M16" si="9">K14+10</f>
        <v>45976</v>
      </c>
      <c r="N14" s="77" t="str">
        <f t="shared" ref="N14:N16" si="10">TEXT(M14,"aaa")</f>
        <v>土</v>
      </c>
      <c r="O14" s="78">
        <f t="shared" ref="O14:O16" si="11">M14+3</f>
        <v>45979</v>
      </c>
      <c r="P14" s="78" t="str">
        <f t="shared" ref="P14:P16" si="12">TEXT(O14,"aaa")</f>
        <v>火</v>
      </c>
      <c r="Q14" s="79">
        <f t="shared" ref="Q14:Q16" si="13">O14+8</f>
        <v>45987</v>
      </c>
    </row>
    <row r="15" spans="1:27" s="6" customFormat="1" ht="60" customHeight="1">
      <c r="A15" s="62" t="s">
        <v>69</v>
      </c>
      <c r="B15" s="112" t="s">
        <v>71</v>
      </c>
      <c r="C15" s="57">
        <f t="shared" si="0"/>
        <v>45953</v>
      </c>
      <c r="D15" s="57" t="str">
        <f t="shared" si="1"/>
        <v>木</v>
      </c>
      <c r="E15" s="59">
        <f t="shared" si="2"/>
        <v>45954</v>
      </c>
      <c r="F15" s="58" t="str">
        <f t="shared" si="3"/>
        <v>金</v>
      </c>
      <c r="G15" s="57">
        <f t="shared" si="4"/>
        <v>45961</v>
      </c>
      <c r="H15" s="58" t="str">
        <f t="shared" si="5"/>
        <v>金</v>
      </c>
      <c r="I15" s="57">
        <v>45961</v>
      </c>
      <c r="J15" s="58" t="str">
        <f t="shared" si="6"/>
        <v>金</v>
      </c>
      <c r="K15" s="57">
        <f t="shared" si="7"/>
        <v>45973</v>
      </c>
      <c r="L15" s="58" t="str">
        <f t="shared" si="8"/>
        <v>水</v>
      </c>
      <c r="M15" s="59">
        <f t="shared" si="9"/>
        <v>45983</v>
      </c>
      <c r="N15" s="59" t="str">
        <f t="shared" si="10"/>
        <v>土</v>
      </c>
      <c r="O15" s="60">
        <f t="shared" si="11"/>
        <v>45986</v>
      </c>
      <c r="P15" s="60" t="str">
        <f t="shared" si="12"/>
        <v>火</v>
      </c>
      <c r="Q15" s="61">
        <f t="shared" si="13"/>
        <v>45994</v>
      </c>
    </row>
    <row r="16" spans="1:27" s="6" customFormat="1" ht="60" customHeight="1">
      <c r="A16" s="62" t="s">
        <v>73</v>
      </c>
      <c r="B16" s="112" t="s">
        <v>72</v>
      </c>
      <c r="C16" s="108">
        <f t="shared" si="0"/>
        <v>45959</v>
      </c>
      <c r="D16" s="108" t="str">
        <f t="shared" si="1"/>
        <v>水</v>
      </c>
      <c r="E16" s="109">
        <v>45960</v>
      </c>
      <c r="F16" s="110" t="str">
        <f t="shared" si="3"/>
        <v>木</v>
      </c>
      <c r="G16" s="57">
        <f t="shared" si="4"/>
        <v>45968</v>
      </c>
      <c r="H16" s="58" t="str">
        <f t="shared" si="5"/>
        <v>金</v>
      </c>
      <c r="I16" s="57">
        <v>45968</v>
      </c>
      <c r="J16" s="58" t="str">
        <f t="shared" si="6"/>
        <v>金</v>
      </c>
      <c r="K16" s="57">
        <f t="shared" si="7"/>
        <v>45980</v>
      </c>
      <c r="L16" s="58" t="str">
        <f t="shared" si="8"/>
        <v>水</v>
      </c>
      <c r="M16" s="59">
        <f t="shared" si="9"/>
        <v>45990</v>
      </c>
      <c r="N16" s="59" t="str">
        <f t="shared" si="10"/>
        <v>土</v>
      </c>
      <c r="O16" s="60">
        <f t="shared" si="11"/>
        <v>45993</v>
      </c>
      <c r="P16" s="60" t="str">
        <f t="shared" si="12"/>
        <v>火</v>
      </c>
      <c r="Q16" s="61">
        <f t="shared" si="13"/>
        <v>46001</v>
      </c>
    </row>
    <row r="17" spans="1:17" s="12" customFormat="1" ht="60" customHeight="1">
      <c r="A17" s="62" t="s">
        <v>79</v>
      </c>
      <c r="B17" s="112" t="s">
        <v>74</v>
      </c>
      <c r="C17" s="57">
        <f t="shared" ref="C17:C20" si="14">E17-1</f>
        <v>45967</v>
      </c>
      <c r="D17" s="57" t="str">
        <f t="shared" ref="D17:D20" si="15">TEXT(C17,"aaa")</f>
        <v>木</v>
      </c>
      <c r="E17" s="59">
        <f t="shared" ref="E17:E20" si="16">I17-7</f>
        <v>45968</v>
      </c>
      <c r="F17" s="58" t="str">
        <f t="shared" ref="F17:F20" si="17">TEXT(E17,"aaa")</f>
        <v>金</v>
      </c>
      <c r="G17" s="57">
        <v>45975</v>
      </c>
      <c r="H17" s="58" t="str">
        <f t="shared" ref="H17:H20" si="18">TEXT(G17,"aaa")</f>
        <v>金</v>
      </c>
      <c r="I17" s="57">
        <v>45975</v>
      </c>
      <c r="J17" s="58" t="str">
        <f t="shared" ref="J17:J20" si="19">TEXT(I17,"aaa")</f>
        <v>金</v>
      </c>
      <c r="K17" s="57">
        <f t="shared" ref="K17:K20" si="20">I17+12</f>
        <v>45987</v>
      </c>
      <c r="L17" s="58" t="str">
        <f t="shared" ref="L17:L20" si="21">TEXT(K17,"aaa")</f>
        <v>水</v>
      </c>
      <c r="M17" s="59">
        <f t="shared" ref="M17:M20" si="22">K17+10</f>
        <v>45997</v>
      </c>
      <c r="N17" s="59" t="str">
        <f t="shared" ref="N17:N20" si="23">TEXT(M17,"aaa")</f>
        <v>土</v>
      </c>
      <c r="O17" s="60">
        <f t="shared" ref="O17:O20" si="24">M17+3</f>
        <v>46000</v>
      </c>
      <c r="P17" s="60" t="str">
        <f t="shared" ref="P17:P20" si="25">TEXT(O17,"aaa")</f>
        <v>火</v>
      </c>
      <c r="Q17" s="61">
        <f t="shared" ref="Q17:Q20" si="26">O17+8</f>
        <v>46008</v>
      </c>
    </row>
    <row r="18" spans="1:17" ht="60" customHeight="1">
      <c r="A18" s="62" t="s">
        <v>80</v>
      </c>
      <c r="B18" s="112" t="s">
        <v>75</v>
      </c>
      <c r="C18" s="57">
        <f t="shared" si="14"/>
        <v>45974</v>
      </c>
      <c r="D18" s="57" t="str">
        <f t="shared" si="15"/>
        <v>木</v>
      </c>
      <c r="E18" s="59">
        <f t="shared" si="16"/>
        <v>45975</v>
      </c>
      <c r="F18" s="58" t="str">
        <f t="shared" si="17"/>
        <v>金</v>
      </c>
      <c r="G18" s="57">
        <v>45982</v>
      </c>
      <c r="H18" s="58" t="str">
        <f t="shared" si="18"/>
        <v>金</v>
      </c>
      <c r="I18" s="57">
        <v>45982</v>
      </c>
      <c r="J18" s="58" t="str">
        <f t="shared" si="19"/>
        <v>金</v>
      </c>
      <c r="K18" s="57">
        <f t="shared" si="20"/>
        <v>45994</v>
      </c>
      <c r="L18" s="58" t="str">
        <f t="shared" si="21"/>
        <v>水</v>
      </c>
      <c r="M18" s="59">
        <f t="shared" si="22"/>
        <v>46004</v>
      </c>
      <c r="N18" s="59" t="str">
        <f t="shared" si="23"/>
        <v>土</v>
      </c>
      <c r="O18" s="60">
        <f t="shared" si="24"/>
        <v>46007</v>
      </c>
      <c r="P18" s="60" t="str">
        <f t="shared" si="25"/>
        <v>火</v>
      </c>
      <c r="Q18" s="61">
        <f t="shared" si="26"/>
        <v>46015</v>
      </c>
    </row>
    <row r="19" spans="1:17" ht="60" customHeight="1">
      <c r="A19" s="62" t="s">
        <v>83</v>
      </c>
      <c r="B19" s="112" t="s">
        <v>76</v>
      </c>
      <c r="C19" s="108">
        <f t="shared" si="14"/>
        <v>45980</v>
      </c>
      <c r="D19" s="108" t="str">
        <f t="shared" si="15"/>
        <v>水</v>
      </c>
      <c r="E19" s="109">
        <v>45981</v>
      </c>
      <c r="F19" s="110" t="str">
        <f t="shared" si="17"/>
        <v>木</v>
      </c>
      <c r="G19" s="57">
        <v>45989</v>
      </c>
      <c r="H19" s="58" t="str">
        <f t="shared" si="18"/>
        <v>金</v>
      </c>
      <c r="I19" s="57">
        <v>45989</v>
      </c>
      <c r="J19" s="58" t="str">
        <f t="shared" si="19"/>
        <v>金</v>
      </c>
      <c r="K19" s="57">
        <f t="shared" si="20"/>
        <v>46001</v>
      </c>
      <c r="L19" s="58" t="str">
        <f t="shared" si="21"/>
        <v>水</v>
      </c>
      <c r="M19" s="59">
        <f t="shared" si="22"/>
        <v>46011</v>
      </c>
      <c r="N19" s="59" t="str">
        <f t="shared" si="23"/>
        <v>土</v>
      </c>
      <c r="O19" s="60">
        <f t="shared" si="24"/>
        <v>46014</v>
      </c>
      <c r="P19" s="60" t="str">
        <f t="shared" si="25"/>
        <v>火</v>
      </c>
      <c r="Q19" s="61">
        <f t="shared" si="26"/>
        <v>46022</v>
      </c>
    </row>
    <row r="20" spans="1:17" ht="63.75" customHeight="1">
      <c r="A20" s="62" t="s">
        <v>81</v>
      </c>
      <c r="B20" s="112" t="s">
        <v>77</v>
      </c>
      <c r="C20" s="57">
        <f t="shared" si="14"/>
        <v>45988</v>
      </c>
      <c r="D20" s="57" t="str">
        <f t="shared" si="15"/>
        <v>木</v>
      </c>
      <c r="E20" s="59">
        <f t="shared" si="16"/>
        <v>45989</v>
      </c>
      <c r="F20" s="58" t="str">
        <f t="shared" si="17"/>
        <v>金</v>
      </c>
      <c r="G20" s="57">
        <v>45996</v>
      </c>
      <c r="H20" s="58" t="str">
        <f t="shared" si="18"/>
        <v>金</v>
      </c>
      <c r="I20" s="57">
        <v>45996</v>
      </c>
      <c r="J20" s="58" t="str">
        <f t="shared" si="19"/>
        <v>金</v>
      </c>
      <c r="K20" s="57">
        <f t="shared" si="20"/>
        <v>46008</v>
      </c>
      <c r="L20" s="58" t="str">
        <f t="shared" si="21"/>
        <v>水</v>
      </c>
      <c r="M20" s="59">
        <f t="shared" si="22"/>
        <v>46018</v>
      </c>
      <c r="N20" s="59" t="str">
        <f t="shared" si="23"/>
        <v>土</v>
      </c>
      <c r="O20" s="60">
        <f t="shared" si="24"/>
        <v>46021</v>
      </c>
      <c r="P20" s="60" t="str">
        <f t="shared" si="25"/>
        <v>火</v>
      </c>
      <c r="Q20" s="61">
        <f t="shared" si="26"/>
        <v>46029</v>
      </c>
    </row>
    <row r="21" spans="1:17" ht="63.75" customHeight="1">
      <c r="A21" s="85" t="s">
        <v>82</v>
      </c>
      <c r="B21" s="113" t="s">
        <v>78</v>
      </c>
      <c r="C21" s="70">
        <f t="shared" ref="C21" si="27">E21-1</f>
        <v>45995</v>
      </c>
      <c r="D21" s="70" t="str">
        <f t="shared" ref="D21" si="28">TEXT(C21,"aaa")</f>
        <v>木</v>
      </c>
      <c r="E21" s="72">
        <f t="shared" ref="E21" si="29">I21-7</f>
        <v>45996</v>
      </c>
      <c r="F21" s="71" t="str">
        <f t="shared" ref="F21" si="30">TEXT(E21,"aaa")</f>
        <v>金</v>
      </c>
      <c r="G21" s="70">
        <v>45996</v>
      </c>
      <c r="H21" s="71" t="str">
        <f t="shared" ref="H21" si="31">TEXT(G21,"aaa")</f>
        <v>金</v>
      </c>
      <c r="I21" s="70">
        <v>46003</v>
      </c>
      <c r="J21" s="71" t="str">
        <f t="shared" ref="J21" si="32">TEXT(I21,"aaa")</f>
        <v>金</v>
      </c>
      <c r="K21" s="70">
        <f t="shared" ref="K21" si="33">I21+12</f>
        <v>46015</v>
      </c>
      <c r="L21" s="71" t="str">
        <f t="shared" ref="L21" si="34">TEXT(K21,"aaa")</f>
        <v>水</v>
      </c>
      <c r="M21" s="72">
        <f t="shared" ref="M21" si="35">K21+10</f>
        <v>46025</v>
      </c>
      <c r="N21" s="72" t="str">
        <f t="shared" ref="N21" si="36">TEXT(M21,"aaa")</f>
        <v>土</v>
      </c>
      <c r="O21" s="73">
        <f t="shared" ref="O21" si="37">M21+3</f>
        <v>46028</v>
      </c>
      <c r="P21" s="73" t="str">
        <f t="shared" ref="P21" si="38">TEXT(O21,"aaa")</f>
        <v>火</v>
      </c>
      <c r="Q21" s="74">
        <f t="shared" ref="Q21" si="39">O21+8</f>
        <v>46036</v>
      </c>
    </row>
    <row r="22" spans="1:17" ht="63.75" customHeight="1"/>
    <row r="35" spans="1:17" ht="58.5" customHeight="1">
      <c r="A35" s="90" t="s">
        <v>58</v>
      </c>
    </row>
    <row r="36" spans="1:17" ht="63" customHeight="1" thickBot="1">
      <c r="A36" s="8" t="s">
        <v>3</v>
      </c>
      <c r="B36" s="134" t="s">
        <v>4</v>
      </c>
      <c r="C36" s="135"/>
      <c r="D36" s="135"/>
      <c r="E36" s="135"/>
      <c r="F36" s="136"/>
      <c r="G36" s="134" t="s">
        <v>16</v>
      </c>
      <c r="H36" s="135"/>
      <c r="I36" s="135"/>
      <c r="J36" s="135"/>
      <c r="K36" s="135"/>
      <c r="L36" s="135"/>
      <c r="M36" s="135"/>
      <c r="N36" s="135"/>
      <c r="O36" s="135"/>
      <c r="P36" s="135"/>
      <c r="Q36" s="136"/>
    </row>
    <row r="37" spans="1:17" ht="54.75" customHeight="1" thickTop="1">
      <c r="A37" s="137" t="s">
        <v>66</v>
      </c>
      <c r="B37" s="139" t="s">
        <v>54</v>
      </c>
      <c r="C37" s="140"/>
      <c r="D37" s="140"/>
      <c r="E37" s="140"/>
      <c r="F37" s="141"/>
      <c r="G37" s="93" t="s">
        <v>57</v>
      </c>
      <c r="H37" s="94"/>
      <c r="I37" s="95"/>
      <c r="J37" s="95"/>
      <c r="K37" s="95"/>
      <c r="L37" s="95"/>
      <c r="M37" s="96"/>
      <c r="N37" s="96"/>
      <c r="O37" s="97"/>
      <c r="P37" s="97"/>
      <c r="Q37" s="98" t="s">
        <v>55</v>
      </c>
    </row>
    <row r="38" spans="1:17" ht="54.75" customHeight="1">
      <c r="A38" s="138"/>
      <c r="B38" s="142"/>
      <c r="C38" s="143"/>
      <c r="D38" s="143"/>
      <c r="E38" s="143"/>
      <c r="F38" s="144"/>
      <c r="G38" s="99" t="s">
        <v>56</v>
      </c>
      <c r="H38" s="100"/>
      <c r="I38" s="101"/>
      <c r="J38" s="101"/>
      <c r="K38" s="101"/>
      <c r="L38" s="101"/>
      <c r="M38" s="102"/>
      <c r="N38" s="102"/>
      <c r="O38" s="101"/>
      <c r="P38" s="155" t="s">
        <v>65</v>
      </c>
      <c r="Q38" s="156"/>
    </row>
    <row r="39" spans="1:17" ht="57" customHeight="1">
      <c r="A39" s="145" t="s">
        <v>67</v>
      </c>
      <c r="B39" s="147" t="s">
        <v>59</v>
      </c>
      <c r="C39" s="148"/>
      <c r="D39" s="148"/>
      <c r="E39" s="148"/>
      <c r="F39" s="149"/>
      <c r="G39" s="103" t="s">
        <v>60</v>
      </c>
      <c r="H39" s="104"/>
      <c r="I39" s="104"/>
      <c r="J39" s="104"/>
      <c r="K39" s="104"/>
      <c r="L39" s="104"/>
      <c r="M39" s="104"/>
      <c r="N39" s="104"/>
      <c r="O39" s="104"/>
      <c r="P39" s="153" t="s">
        <v>61</v>
      </c>
      <c r="Q39" s="154"/>
    </row>
    <row r="40" spans="1:17" ht="57" customHeight="1">
      <c r="A40" s="146"/>
      <c r="B40" s="150"/>
      <c r="C40" s="151"/>
      <c r="D40" s="151"/>
      <c r="E40" s="151"/>
      <c r="F40" s="152"/>
      <c r="G40" s="99" t="s">
        <v>62</v>
      </c>
      <c r="H40" s="105"/>
      <c r="I40" s="105"/>
      <c r="J40" s="105"/>
      <c r="K40" s="105"/>
      <c r="L40" s="105"/>
      <c r="M40" s="105"/>
      <c r="N40" s="105"/>
      <c r="O40" s="105"/>
      <c r="P40" s="155" t="s">
        <v>63</v>
      </c>
      <c r="Q40" s="156"/>
    </row>
    <row r="41" spans="1:17" ht="57" customHeight="1"/>
    <row r="42" spans="1:17" ht="57" customHeight="1"/>
    <row r="43" spans="1:17" ht="51" customHeight="1"/>
    <row r="44" spans="1:17" ht="51" customHeight="1"/>
    <row r="45" spans="1:17" ht="53.25" customHeight="1"/>
    <row r="46" spans="1:17" ht="53.25" customHeight="1"/>
    <row r="47" spans="1:17" ht="55.5" customHeight="1"/>
    <row r="48" spans="1:17" ht="46.5" customHeight="1"/>
  </sheetData>
  <mergeCells count="30">
    <mergeCell ref="B36:F36"/>
    <mergeCell ref="G36:Q36"/>
    <mergeCell ref="A37:A38"/>
    <mergeCell ref="B37:F38"/>
    <mergeCell ref="A39:A40"/>
    <mergeCell ref="B39:F40"/>
    <mergeCell ref="P39:Q39"/>
    <mergeCell ref="P38:Q38"/>
    <mergeCell ref="P40:Q40"/>
    <mergeCell ref="Q10:Q11"/>
    <mergeCell ref="I13:J13"/>
    <mergeCell ref="K13:L13"/>
    <mergeCell ref="M13:N13"/>
    <mergeCell ref="O13:P13"/>
    <mergeCell ref="R1:W1"/>
    <mergeCell ref="U4:V4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14" t="s">
        <v>34</v>
      </c>
      <c r="S1" s="114"/>
      <c r="T1" s="114"/>
      <c r="U1" s="114"/>
      <c r="V1" s="114"/>
      <c r="W1" s="114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57"/>
      <c r="B3" s="157"/>
      <c r="C3" s="157"/>
      <c r="D3" s="81"/>
      <c r="E3" s="26"/>
      <c r="F3" s="2"/>
      <c r="H3" s="3"/>
      <c r="K3" s="2"/>
      <c r="L3" s="2"/>
      <c r="M3" s="2"/>
      <c r="N3" s="2"/>
      <c r="U3" s="27" t="s">
        <v>0</v>
      </c>
      <c r="V3" s="115">
        <v>44880</v>
      </c>
      <c r="W3" s="115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18" t="s">
        <v>6</v>
      </c>
      <c r="B5" s="121" t="s">
        <v>1</v>
      </c>
      <c r="C5" s="121" t="s">
        <v>7</v>
      </c>
      <c r="D5" s="121"/>
      <c r="E5" s="121"/>
      <c r="F5" s="121"/>
      <c r="G5" s="121" t="s">
        <v>8</v>
      </c>
      <c r="H5" s="121"/>
      <c r="I5" s="121" t="s">
        <v>9</v>
      </c>
      <c r="J5" s="121"/>
      <c r="K5" s="124" t="s">
        <v>2</v>
      </c>
      <c r="L5" s="124"/>
      <c r="M5" s="124"/>
      <c r="N5" s="124"/>
      <c r="O5" s="124"/>
      <c r="P5" s="124"/>
      <c r="Q5" s="125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19"/>
      <c r="B6" s="122"/>
      <c r="C6" s="126" t="s">
        <v>10</v>
      </c>
      <c r="D6" s="126"/>
      <c r="E6" s="126" t="s">
        <v>11</v>
      </c>
      <c r="F6" s="126"/>
      <c r="G6" s="126" t="s">
        <v>11</v>
      </c>
      <c r="H6" s="126"/>
      <c r="I6" s="126" t="s">
        <v>11</v>
      </c>
      <c r="J6" s="126"/>
      <c r="K6" s="129" t="s">
        <v>27</v>
      </c>
      <c r="L6" s="129"/>
      <c r="M6" s="128" t="s">
        <v>12</v>
      </c>
      <c r="N6" s="128"/>
      <c r="O6" s="129" t="s">
        <v>19</v>
      </c>
      <c r="P6" s="129"/>
      <c r="Q6" s="130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19"/>
      <c r="B7" s="122"/>
      <c r="C7" s="126"/>
      <c r="D7" s="126"/>
      <c r="E7" s="126"/>
      <c r="F7" s="126"/>
      <c r="G7" s="126"/>
      <c r="H7" s="126"/>
      <c r="I7" s="126"/>
      <c r="J7" s="126"/>
      <c r="K7" s="129"/>
      <c r="L7" s="129"/>
      <c r="M7" s="128"/>
      <c r="N7" s="128"/>
      <c r="O7" s="129"/>
      <c r="P7" s="129"/>
      <c r="Q7" s="130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19"/>
      <c r="B8" s="122"/>
      <c r="C8" s="126"/>
      <c r="D8" s="126"/>
      <c r="E8" s="126"/>
      <c r="F8" s="126"/>
      <c r="G8" s="126"/>
      <c r="H8" s="126"/>
      <c r="I8" s="126"/>
      <c r="J8" s="126"/>
      <c r="K8" s="129"/>
      <c r="L8" s="129"/>
      <c r="M8" s="128"/>
      <c r="N8" s="128"/>
      <c r="O8" s="129"/>
      <c r="P8" s="129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20"/>
      <c r="B9" s="123"/>
      <c r="C9" s="83"/>
      <c r="D9" s="83"/>
      <c r="E9" s="83"/>
      <c r="F9" s="83"/>
      <c r="G9" s="83"/>
      <c r="H9" s="83"/>
      <c r="I9" s="131" t="s">
        <v>15</v>
      </c>
      <c r="J9" s="131"/>
      <c r="K9" s="158" t="s">
        <v>28</v>
      </c>
      <c r="L9" s="159"/>
      <c r="M9" s="158" t="s">
        <v>29</v>
      </c>
      <c r="N9" s="159"/>
      <c r="O9" s="160" t="s">
        <v>30</v>
      </c>
      <c r="P9" s="161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62" t="s">
        <v>33</v>
      </c>
      <c r="B30" s="162"/>
    </row>
    <row r="31" spans="1:22" s="6" customFormat="1" ht="29.25" customHeight="1">
      <c r="A31" s="163"/>
      <c r="B31" s="163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34" t="s">
        <v>4</v>
      </c>
      <c r="C32" s="135"/>
      <c r="D32" s="135"/>
      <c r="E32" s="135"/>
      <c r="F32" s="136"/>
      <c r="G32" s="134" t="s">
        <v>16</v>
      </c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U32" s="14"/>
      <c r="V32" s="14"/>
    </row>
    <row r="33" spans="1:22" s="6" customFormat="1" ht="39" customHeight="1" thickTop="1">
      <c r="A33" s="172" t="s">
        <v>17</v>
      </c>
      <c r="B33" s="173" t="s">
        <v>20</v>
      </c>
      <c r="C33" s="174"/>
      <c r="D33" s="174"/>
      <c r="E33" s="174"/>
      <c r="F33" s="175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38"/>
      <c r="B34" s="176"/>
      <c r="C34" s="177"/>
      <c r="D34" s="177"/>
      <c r="E34" s="177"/>
      <c r="F34" s="178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45" t="s">
        <v>40</v>
      </c>
      <c r="B35" s="179" t="s">
        <v>21</v>
      </c>
      <c r="C35" s="180"/>
      <c r="D35" s="180"/>
      <c r="E35" s="180"/>
      <c r="F35" s="181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46"/>
      <c r="B36" s="182"/>
      <c r="C36" s="183"/>
      <c r="D36" s="183"/>
      <c r="E36" s="183"/>
      <c r="F36" s="184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45" t="s">
        <v>42</v>
      </c>
      <c r="B37" s="164" t="s">
        <v>35</v>
      </c>
      <c r="C37" s="165"/>
      <c r="D37" s="165"/>
      <c r="E37" s="165"/>
      <c r="F37" s="166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70" t="s">
        <v>38</v>
      </c>
      <c r="Q37" s="171"/>
    </row>
    <row r="38" spans="1:22" ht="57" customHeight="1">
      <c r="A38" s="146"/>
      <c r="B38" s="167"/>
      <c r="C38" s="168"/>
      <c r="D38" s="168"/>
      <c r="E38" s="168"/>
      <c r="F38" s="169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  <mergeCell ref="A30:B31"/>
    <mergeCell ref="E6:F8"/>
    <mergeCell ref="G6:H8"/>
    <mergeCell ref="I6:J8"/>
    <mergeCell ref="K6:L8"/>
    <mergeCell ref="I9:J9"/>
    <mergeCell ref="K9:L9"/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2024-09-26T06:47:07Z</cp:lastPrinted>
  <dcterms:created xsi:type="dcterms:W3CDTF">2016-03-18T07:26:58Z</dcterms:created>
  <dcterms:modified xsi:type="dcterms:W3CDTF">2025-10-14T06:11:05Z</dcterms:modified>
</cp:coreProperties>
</file>