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17" i="7" l="1"/>
  <c r="S17" i="7" s="1"/>
  <c r="H17" i="7"/>
  <c r="E17" i="7"/>
  <c r="F17" i="7" s="1"/>
  <c r="C17" i="7"/>
  <c r="D17" i="7" s="1"/>
  <c r="C16" i="7"/>
  <c r="D16" i="7" s="1"/>
  <c r="D15" i="7"/>
  <c r="I12" i="7"/>
  <c r="S12" i="7" s="1"/>
  <c r="H12" i="7"/>
  <c r="E12" i="7"/>
  <c r="F12" i="7" s="1"/>
  <c r="D12" i="7"/>
  <c r="S11" i="7"/>
  <c r="R11" i="7"/>
  <c r="Q11" i="7"/>
  <c r="P11" i="7"/>
  <c r="O11" i="7"/>
  <c r="N11" i="7"/>
  <c r="M11" i="7"/>
  <c r="L11" i="7"/>
  <c r="K11" i="7"/>
  <c r="I11" i="7"/>
  <c r="J11" i="7" s="1"/>
  <c r="H11" i="7"/>
  <c r="E11" i="7"/>
  <c r="F11" i="7" s="1"/>
  <c r="D11" i="7"/>
  <c r="S10" i="7"/>
  <c r="R10" i="7"/>
  <c r="Q10" i="7"/>
  <c r="P10" i="7"/>
  <c r="O10" i="7"/>
  <c r="N10" i="7"/>
  <c r="I10" i="7"/>
  <c r="M10" i="7" s="1"/>
  <c r="H10" i="7"/>
  <c r="E10" i="7"/>
  <c r="F10" i="7" s="1"/>
  <c r="C10" i="7"/>
  <c r="D10" i="7" s="1"/>
  <c r="K17" i="7" l="1"/>
  <c r="N17" i="7"/>
  <c r="R17" i="7"/>
  <c r="J17" i="7"/>
  <c r="L17" i="7"/>
  <c r="M17" i="7"/>
  <c r="O17" i="7"/>
  <c r="P17" i="7"/>
  <c r="Q17" i="7"/>
  <c r="J12" i="7"/>
  <c r="M12" i="7"/>
  <c r="L12" i="7"/>
  <c r="N12" i="7"/>
  <c r="O12" i="7"/>
  <c r="J10" i="7"/>
  <c r="L10" i="7"/>
  <c r="R12" i="7"/>
  <c r="K12" i="7"/>
  <c r="P12" i="7"/>
  <c r="K10" i="7"/>
  <c r="Q12" i="7"/>
  <c r="I16" i="7"/>
  <c r="S16" i="7" s="1"/>
  <c r="H16" i="7"/>
  <c r="E16" i="7"/>
  <c r="F16" i="7" s="1"/>
  <c r="I15" i="7"/>
  <c r="K15" i="7" s="1"/>
  <c r="H15" i="7"/>
  <c r="E15" i="7"/>
  <c r="F15" i="7" s="1"/>
  <c r="I14" i="7"/>
  <c r="S14" i="7" s="1"/>
  <c r="H14" i="7"/>
  <c r="E14" i="7"/>
  <c r="F14" i="7" s="1"/>
  <c r="C14" i="7"/>
  <c r="D14" i="7" s="1"/>
  <c r="S13" i="7"/>
  <c r="R13" i="7"/>
  <c r="I13" i="7"/>
  <c r="K13" i="7" s="1"/>
  <c r="H13" i="7"/>
  <c r="E13" i="7"/>
  <c r="F13" i="7" s="1"/>
  <c r="C13" i="7"/>
  <c r="D13" i="7" s="1"/>
  <c r="Q13" i="7" l="1"/>
  <c r="L15" i="7"/>
  <c r="M15" i="7"/>
  <c r="N15" i="7"/>
  <c r="O15" i="7"/>
  <c r="P15" i="7"/>
  <c r="Q15" i="7"/>
  <c r="R15" i="7"/>
  <c r="S15" i="7"/>
  <c r="L13" i="7"/>
  <c r="M13" i="7"/>
  <c r="O13" i="7"/>
  <c r="N13" i="7"/>
  <c r="P13" i="7"/>
  <c r="J16" i="7"/>
  <c r="K16" i="7"/>
  <c r="L16" i="7"/>
  <c r="M16" i="7"/>
  <c r="N16" i="7"/>
  <c r="O16" i="7"/>
  <c r="Q16" i="7"/>
  <c r="J15" i="7"/>
  <c r="R16" i="7"/>
  <c r="P16" i="7"/>
  <c r="P14" i="7"/>
  <c r="R14" i="7"/>
  <c r="J14" i="7"/>
  <c r="K14" i="7"/>
  <c r="L14" i="7"/>
  <c r="M14" i="7"/>
  <c r="N14" i="7"/>
  <c r="O14" i="7"/>
  <c r="Q14" i="7"/>
  <c r="J13" i="7"/>
  <c r="S75" i="7" l="1"/>
  <c r="R75" i="7"/>
  <c r="Q75" i="7"/>
  <c r="P75" i="7"/>
  <c r="O75" i="7"/>
  <c r="N75" i="7"/>
  <c r="M75" i="7"/>
  <c r="L75" i="7"/>
  <c r="I75" i="7"/>
  <c r="H75" i="7"/>
  <c r="E75" i="7"/>
  <c r="C75" i="7" s="1"/>
  <c r="D75" i="7" s="1"/>
  <c r="F75" i="7" l="1"/>
  <c r="S74" i="7" l="1"/>
  <c r="R74" i="7"/>
  <c r="Q74" i="7"/>
  <c r="P74" i="7"/>
  <c r="O74" i="7"/>
  <c r="N74" i="7"/>
  <c r="M74" i="7"/>
  <c r="L74" i="7"/>
  <c r="I74" i="7"/>
  <c r="H74" i="7"/>
  <c r="E74" i="7"/>
  <c r="F74" i="7" s="1"/>
  <c r="S73" i="7"/>
  <c r="R73" i="7"/>
  <c r="Q73" i="7"/>
  <c r="P73" i="7"/>
  <c r="O73" i="7"/>
  <c r="N73" i="7"/>
  <c r="M73" i="7"/>
  <c r="L73" i="7"/>
  <c r="I73" i="7"/>
  <c r="H73" i="7"/>
  <c r="E73" i="7"/>
  <c r="F73" i="7" s="1"/>
  <c r="C73" i="7"/>
  <c r="D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C74" i="7" l="1"/>
  <c r="D74" i="7" s="1"/>
  <c r="S70" i="7"/>
  <c r="R70" i="7"/>
  <c r="Q70" i="7"/>
  <c r="P70" i="7"/>
  <c r="O70" i="7"/>
  <c r="N70" i="7"/>
  <c r="M70" i="7"/>
  <c r="L70" i="7"/>
  <c r="I70" i="7"/>
  <c r="H70" i="7"/>
  <c r="E70" i="7"/>
  <c r="C70" i="7" s="1"/>
  <c r="D70" i="7" s="1"/>
  <c r="S69" i="7"/>
  <c r="R69" i="7"/>
  <c r="Q69" i="7"/>
  <c r="P69" i="7"/>
  <c r="O69" i="7"/>
  <c r="N69" i="7"/>
  <c r="M69" i="7"/>
  <c r="L69" i="7"/>
  <c r="I69" i="7"/>
  <c r="J69" i="7" s="1"/>
  <c r="H69" i="7"/>
  <c r="E69" i="7"/>
  <c r="F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C68" i="7" s="1"/>
  <c r="D68" i="7" s="1"/>
  <c r="F70" i="7" l="1"/>
  <c r="C69" i="7"/>
  <c r="D69" i="7" s="1"/>
  <c r="F68" i="7"/>
  <c r="I71" i="7" l="1"/>
  <c r="J71" i="7" s="1"/>
  <c r="S71" i="7" l="1"/>
  <c r="R71" i="7"/>
  <c r="Q71" i="7"/>
  <c r="P71" i="7"/>
  <c r="O71" i="7"/>
  <c r="N71" i="7"/>
  <c r="M71" i="7"/>
  <c r="L71" i="7"/>
  <c r="H71" i="7"/>
  <c r="E71" i="7"/>
  <c r="F71" i="7" l="1"/>
  <c r="C71" i="7"/>
  <c r="D71" i="7" s="1"/>
</calcChain>
</file>

<file path=xl/sharedStrings.xml><?xml version="1.0" encoding="utf-8"?>
<sst xmlns="http://schemas.openxmlformats.org/spreadsheetml/2006/main" count="129" uniqueCount="106">
  <si>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</si>
  <si>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</si>
  <si>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</si>
  <si>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</si>
  <si>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</si>
  <si>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</si>
  <si>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</si>
  <si>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</si>
  <si>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</si>
  <si>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</si>
  <si>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</si>
  <si>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</si>
  <si>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</si>
  <si>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</si>
  <si>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</si>
  <si>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</si>
  <si>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</si>
  <si>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</si>
  <si>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</si>
  <si>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</si>
  <si>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</si>
  <si>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</si>
  <si>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</si>
  <si>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</si>
  <si>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</si>
  <si>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</si>
  <si>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</si>
  <si>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</si>
  <si>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</si>
  <si>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</si>
  <si>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</si>
  <si>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</si>
  <si>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</si>
  <si>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</si>
  <si>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</si>
  <si>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</si>
  <si>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</si>
  <si>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</si>
  <si>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</si>
  <si>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</si>
  <si>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</si>
  <si>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</si>
  <si>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</si>
  <si>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</si>
  <si>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</si>
  <si>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</si>
  <si>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</si>
  <si>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</si>
  <si>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</si>
  <si>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</si>
  <si>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</si>
  <si>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</si>
  <si>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</si>
  <si>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</si>
  <si>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</si>
  <si>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</si>
  <si>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</si>
  <si>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</si>
  <si>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</si>
  <si>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</si>
  <si>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</si>
  <si>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</si>
  <si>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</si>
  <si>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</si>
  <si>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</si>
  <si>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</si>
  <si>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</si>
  <si>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</si>
  <si>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</si>
  <si>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</si>
  <si>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</si>
  <si>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</si>
  <si>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</si>
  <si>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</si>
  <si>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</si>
  <si>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</si>
  <si>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</si>
  <si>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</si>
  <si>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</si>
  <si>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</si>
  <si>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</si>
  <si>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</si>
  <si>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</si>
  <si>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</si>
  <si>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</si>
  <si>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</si>
  <si>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</si>
  <si>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</si>
  <si>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</si>
  <si>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</si>
  <si>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ONE OLYMPUS</t>
    <phoneticPr fontId="2"/>
  </si>
  <si>
    <t>078E</t>
    <phoneticPr fontId="2"/>
  </si>
  <si>
    <t>084E</t>
    <phoneticPr fontId="2"/>
  </si>
  <si>
    <t>063E</t>
    <phoneticPr fontId="2"/>
  </si>
  <si>
    <t>★NYK VEGA</t>
    <phoneticPr fontId="2"/>
  </si>
  <si>
    <t>★ONE HELSINKI</t>
    <phoneticPr fontId="2"/>
  </si>
  <si>
    <t>ONE HONG KONG</t>
    <phoneticPr fontId="2"/>
  </si>
  <si>
    <t>086E</t>
    <phoneticPr fontId="2"/>
  </si>
  <si>
    <t>ONE HARBOUR</t>
    <phoneticPr fontId="2"/>
  </si>
  <si>
    <t>102E</t>
    <phoneticPr fontId="2"/>
  </si>
  <si>
    <t>081E</t>
    <phoneticPr fontId="2"/>
  </si>
  <si>
    <t>ONE HOUSTON</t>
    <phoneticPr fontId="2"/>
  </si>
  <si>
    <t>061E</t>
    <phoneticPr fontId="2"/>
  </si>
  <si>
    <t>ONE HENRY HUDSON</t>
    <phoneticPr fontId="2"/>
  </si>
  <si>
    <t>095E</t>
    <phoneticPr fontId="2"/>
  </si>
  <si>
    <t>★NYK VENUS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</si>
</sst>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88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51" fillId="0" borderId="8" xfId="1" applyNumberFormat="1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178" fontId="10" fillId="3" borderId="3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4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35</xdr:row>
      <xdr:rowOff>190499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36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26</xdr:row>
      <xdr:rowOff>85725</xdr:rowOff>
    </xdr:from>
    <xdr:to>
      <xdr:col>19</xdr:col>
      <xdr:colOff>19050</xdr:colOff>
      <xdr:row>43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342901</xdr:rowOff>
    </xdr:from>
    <xdr:to>
      <xdr:col>3</xdr:col>
      <xdr:colOff>342900</xdr:colOff>
      <xdr:row>60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76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77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77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77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76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83</xdr:row>
      <xdr:rowOff>168275</xdr:rowOff>
    </xdr:from>
    <xdr:to>
      <xdr:col>14</xdr:col>
      <xdr:colOff>0</xdr:colOff>
      <xdr:row>100</xdr:row>
      <xdr:rowOff>171449</xdr:rowOff>
    </xdr:to>
    <xdr:grpSp>
      <xdr:nvGrpSpPr>
        <xdr:cNvPr id="28" name="グループ化 27"/>
        <xdr:cNvGrpSpPr/>
      </xdr:nvGrpSpPr>
      <xdr:grpSpPr>
        <a:xfrm>
          <a:off x="0" y="573500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76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61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75</xdr:row>
      <xdr:rowOff>422275</xdr:rowOff>
    </xdr:from>
    <xdr:to>
      <xdr:col>18</xdr:col>
      <xdr:colOff>1296988</xdr:colOff>
      <xdr:row>84</xdr:row>
      <xdr:rowOff>128859</xdr:rowOff>
    </xdr:to>
    <xdr:grpSp>
      <xdr:nvGrpSpPr>
        <xdr:cNvPr id="40" name="グループ化 39"/>
        <xdr:cNvGrpSpPr/>
      </xdr:nvGrpSpPr>
      <xdr:grpSpPr>
        <a:xfrm>
          <a:off x="28911550" y="545274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86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1754196</xdr:colOff>
      <xdr:row>59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0"/>
  <sheetViews>
    <sheetView tabSelected="1" view="pageBreakPreview" zoomScale="30" zoomScaleNormal="40" zoomScaleSheetLayoutView="30" zoomScalePageLayoutView="10" workbookViewId="0">
      <selection activeCell="N13" sqref="N13"/>
    </sheetView>
  </sheetViews>
  <sheetFormatPr defaultRowHeight="13.5" x14ac:dyDescent="0.1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 x14ac:dyDescent="0.9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6" t="s">
        <v>0</v>
      </c>
      <c r="P1" s="156"/>
      <c r="Q1" s="156"/>
      <c r="R1" s="156"/>
      <c r="S1" s="156"/>
      <c r="T1" s="15"/>
      <c r="U1" s="15"/>
      <c r="V1" s="15"/>
      <c r="W1" s="15"/>
      <c r="X1" s="15"/>
      <c r="Y1" s="15"/>
    </row>
    <row r="2" spans="1:34" s="18" customFormat="1" ht="4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 x14ac:dyDescent="0.25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45905</v>
      </c>
      <c r="T3" s="21"/>
    </row>
    <row r="4" spans="1:34" s="3" customFormat="1" ht="87" customHeight="1" x14ac:dyDescent="0.25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 x14ac:dyDescent="0.15">
      <c r="A5" s="157" t="s">
        <v>4</v>
      </c>
      <c r="B5" s="160" t="s">
        <v>5</v>
      </c>
      <c r="C5" s="160" t="s">
        <v>6</v>
      </c>
      <c r="D5" s="160"/>
      <c r="E5" s="160" t="s">
        <v>7</v>
      </c>
      <c r="F5" s="160"/>
      <c r="G5" s="160" t="s">
        <v>8</v>
      </c>
      <c r="H5" s="160"/>
      <c r="I5" s="163" t="s">
        <v>9</v>
      </c>
      <c r="J5" s="163"/>
      <c r="K5" s="163"/>
      <c r="L5" s="163"/>
      <c r="M5" s="163"/>
      <c r="N5" s="163"/>
      <c r="O5" s="163"/>
      <c r="P5" s="163"/>
      <c r="Q5" s="163"/>
      <c r="R5" s="163"/>
      <c r="S5" s="164"/>
      <c r="T5" s="24"/>
      <c r="U5" s="24"/>
      <c r="V5" s="24"/>
      <c r="W5" s="24"/>
    </row>
    <row r="6" spans="1:34" s="8" customFormat="1" ht="54.75" customHeight="1" x14ac:dyDescent="0.15">
      <c r="A6" s="158"/>
      <c r="B6" s="161"/>
      <c r="C6" s="165" t="s">
        <v>29</v>
      </c>
      <c r="D6" s="165"/>
      <c r="E6" s="165" t="s">
        <v>29</v>
      </c>
      <c r="F6" s="165"/>
      <c r="G6" s="165" t="s">
        <v>29</v>
      </c>
      <c r="H6" s="165"/>
      <c r="I6" s="168" t="s">
        <v>37</v>
      </c>
      <c r="J6" s="168"/>
      <c r="K6" s="170" t="s">
        <v>10</v>
      </c>
      <c r="L6" s="154" t="s">
        <v>33</v>
      </c>
      <c r="M6" s="154" t="s">
        <v>11</v>
      </c>
      <c r="N6" s="154" t="s">
        <v>32</v>
      </c>
      <c r="O6" s="154" t="s">
        <v>36</v>
      </c>
      <c r="P6" s="154" t="s">
        <v>12</v>
      </c>
      <c r="Q6" s="154" t="s">
        <v>13</v>
      </c>
      <c r="R6" s="154" t="s">
        <v>34</v>
      </c>
      <c r="S6" s="155" t="s">
        <v>35</v>
      </c>
      <c r="T6" s="135"/>
      <c r="U6" s="135"/>
      <c r="V6" s="135"/>
      <c r="W6" s="135"/>
      <c r="AC6" s="25"/>
      <c r="AD6" s="137"/>
      <c r="AE6" s="137"/>
      <c r="AF6" s="25"/>
      <c r="AG6" s="137"/>
      <c r="AH6" s="137"/>
    </row>
    <row r="7" spans="1:34" s="8" customFormat="1" ht="54.75" customHeight="1" x14ac:dyDescent="0.15">
      <c r="A7" s="158"/>
      <c r="B7" s="161"/>
      <c r="C7" s="165"/>
      <c r="D7" s="165"/>
      <c r="E7" s="165"/>
      <c r="F7" s="165"/>
      <c r="G7" s="165"/>
      <c r="H7" s="165"/>
      <c r="I7" s="168"/>
      <c r="J7" s="168"/>
      <c r="K7" s="170"/>
      <c r="L7" s="154"/>
      <c r="M7" s="154"/>
      <c r="N7" s="170"/>
      <c r="O7" s="154"/>
      <c r="P7" s="154"/>
      <c r="Q7" s="154"/>
      <c r="R7" s="154"/>
      <c r="S7" s="155"/>
      <c r="T7" s="135"/>
      <c r="U7" s="135"/>
      <c r="V7" s="136"/>
      <c r="W7" s="135"/>
      <c r="AC7" s="25"/>
      <c r="AD7" s="26"/>
      <c r="AE7" s="26"/>
      <c r="AF7" s="25"/>
      <c r="AG7" s="36"/>
      <c r="AH7" s="36"/>
    </row>
    <row r="8" spans="1:34" s="8" customFormat="1" ht="54.75" customHeight="1" x14ac:dyDescent="0.15">
      <c r="A8" s="158"/>
      <c r="B8" s="161"/>
      <c r="C8" s="165"/>
      <c r="D8" s="165"/>
      <c r="E8" s="165"/>
      <c r="F8" s="165"/>
      <c r="G8" s="165"/>
      <c r="H8" s="165"/>
      <c r="I8" s="168"/>
      <c r="J8" s="168"/>
      <c r="K8" s="170"/>
      <c r="L8" s="154"/>
      <c r="M8" s="154"/>
      <c r="N8" s="170"/>
      <c r="O8" s="154"/>
      <c r="P8" s="154"/>
      <c r="Q8" s="154"/>
      <c r="R8" s="154"/>
      <c r="S8" s="155"/>
      <c r="T8" s="135"/>
      <c r="U8" s="135"/>
      <c r="V8" s="136"/>
      <c r="W8" s="135"/>
      <c r="AC8" s="25"/>
      <c r="AD8" s="36"/>
      <c r="AE8" s="36"/>
      <c r="AF8" s="25"/>
      <c r="AG8" s="36"/>
      <c r="AH8" s="36"/>
    </row>
    <row r="9" spans="1:34" s="9" customFormat="1" ht="54.75" customHeight="1" x14ac:dyDescent="0.15">
      <c r="A9" s="159"/>
      <c r="B9" s="162"/>
      <c r="C9" s="126"/>
      <c r="D9" s="126"/>
      <c r="E9" s="125"/>
      <c r="F9" s="125"/>
      <c r="G9" s="146" t="s">
        <v>23</v>
      </c>
      <c r="H9" s="146"/>
      <c r="I9" s="182" t="s">
        <v>89</v>
      </c>
      <c r="J9" s="182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 x14ac:dyDescent="0.15">
      <c r="A10" s="183" t="s">
        <v>90</v>
      </c>
      <c r="B10" s="184" t="s">
        <v>91</v>
      </c>
      <c r="C10" s="92">
        <f t="shared" ref="C10:C11" si="0">G10-6</f>
        <v>45908</v>
      </c>
      <c r="D10" s="92" t="str">
        <f t="shared" ref="D10:D12" si="1">TEXT(C10,"aaa")</f>
        <v>月</v>
      </c>
      <c r="E10" s="92">
        <f t="shared" ref="E10:E12" si="2">G10-2</f>
        <v>45912</v>
      </c>
      <c r="F10" s="92" t="str">
        <f t="shared" ref="F10:F12" si="3">TEXT(E10,"aaa")</f>
        <v>金</v>
      </c>
      <c r="G10" s="92">
        <v>45914</v>
      </c>
      <c r="H10" s="92" t="str">
        <f t="shared" ref="H10:H12" si="4">TEXT(G10,"aaa")</f>
        <v>日</v>
      </c>
      <c r="I10" s="185">
        <f t="shared" ref="I10:I12" si="5">G10+17</f>
        <v>45931</v>
      </c>
      <c r="J10" s="185" t="str">
        <f t="shared" ref="J10:J12" si="6">TEXT(I10,"aaa")</f>
        <v>水</v>
      </c>
      <c r="K10" s="185">
        <f t="shared" ref="K10:K12" si="7">I10+7</f>
        <v>45938</v>
      </c>
      <c r="L10" s="186">
        <f t="shared" ref="L10:L12" si="8">I10+12</f>
        <v>45943</v>
      </c>
      <c r="M10" s="186">
        <f t="shared" ref="M10:M12" si="9">I10+13</f>
        <v>45944</v>
      </c>
      <c r="N10" s="186">
        <f t="shared" ref="N10:N12" si="10">I10+15</f>
        <v>45946</v>
      </c>
      <c r="O10" s="186">
        <f t="shared" ref="O10:O12" si="11">I10+16</f>
        <v>45947</v>
      </c>
      <c r="P10" s="186">
        <f t="shared" ref="P10:P12" si="12">I10+17</f>
        <v>45948</v>
      </c>
      <c r="Q10" s="186">
        <f t="shared" ref="Q10:Q12" si="13">I10+18</f>
        <v>45949</v>
      </c>
      <c r="R10" s="186">
        <f t="shared" ref="R10:R12" si="14">I10+20</f>
        <v>45951</v>
      </c>
      <c r="S10" s="187">
        <f t="shared" ref="S10:S12" si="15">I10+23</f>
        <v>45954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 x14ac:dyDescent="0.15">
      <c r="A11" s="115" t="s">
        <v>94</v>
      </c>
      <c r="B11" s="109" t="s">
        <v>92</v>
      </c>
      <c r="C11" s="133">
        <v>45912</v>
      </c>
      <c r="D11" s="133" t="str">
        <f t="shared" si="1"/>
        <v>金</v>
      </c>
      <c r="E11" s="82">
        <f t="shared" si="2"/>
        <v>45919</v>
      </c>
      <c r="F11" s="82" t="str">
        <f t="shared" si="3"/>
        <v>金</v>
      </c>
      <c r="G11" s="82">
        <v>45921</v>
      </c>
      <c r="H11" s="82" t="str">
        <f t="shared" si="4"/>
        <v>日</v>
      </c>
      <c r="I11" s="104">
        <f t="shared" si="5"/>
        <v>45938</v>
      </c>
      <c r="J11" s="104" t="str">
        <f t="shared" si="6"/>
        <v>水</v>
      </c>
      <c r="K11" s="104">
        <f t="shared" si="7"/>
        <v>45945</v>
      </c>
      <c r="L11" s="105">
        <f t="shared" si="8"/>
        <v>45950</v>
      </c>
      <c r="M11" s="105">
        <f t="shared" si="9"/>
        <v>45951</v>
      </c>
      <c r="N11" s="105">
        <f t="shared" si="10"/>
        <v>45953</v>
      </c>
      <c r="O11" s="105">
        <f t="shared" si="11"/>
        <v>45954</v>
      </c>
      <c r="P11" s="105">
        <f t="shared" si="12"/>
        <v>45955</v>
      </c>
      <c r="Q11" s="105">
        <f t="shared" si="13"/>
        <v>45956</v>
      </c>
      <c r="R11" s="105">
        <f t="shared" si="14"/>
        <v>45958</v>
      </c>
      <c r="S11" s="116">
        <f t="shared" si="15"/>
        <v>45961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 x14ac:dyDescent="0.15">
      <c r="A12" s="115" t="s">
        <v>95</v>
      </c>
      <c r="B12" s="109" t="s">
        <v>93</v>
      </c>
      <c r="C12" s="133">
        <v>45919</v>
      </c>
      <c r="D12" s="133" t="str">
        <f t="shared" si="1"/>
        <v>金</v>
      </c>
      <c r="E12" s="82">
        <f t="shared" si="2"/>
        <v>45926</v>
      </c>
      <c r="F12" s="82" t="str">
        <f t="shared" si="3"/>
        <v>金</v>
      </c>
      <c r="G12" s="82">
        <v>45928</v>
      </c>
      <c r="H12" s="82" t="str">
        <f t="shared" si="4"/>
        <v>日</v>
      </c>
      <c r="I12" s="104">
        <f t="shared" si="5"/>
        <v>45945</v>
      </c>
      <c r="J12" s="104" t="str">
        <f t="shared" si="6"/>
        <v>水</v>
      </c>
      <c r="K12" s="104">
        <f t="shared" si="7"/>
        <v>45952</v>
      </c>
      <c r="L12" s="105">
        <f t="shared" si="8"/>
        <v>45957</v>
      </c>
      <c r="M12" s="105">
        <f t="shared" si="9"/>
        <v>45958</v>
      </c>
      <c r="N12" s="105">
        <f t="shared" si="10"/>
        <v>45960</v>
      </c>
      <c r="O12" s="105">
        <f t="shared" si="11"/>
        <v>45961</v>
      </c>
      <c r="P12" s="105">
        <f t="shared" si="12"/>
        <v>45962</v>
      </c>
      <c r="Q12" s="105">
        <f t="shared" si="13"/>
        <v>45963</v>
      </c>
      <c r="R12" s="105">
        <f t="shared" si="14"/>
        <v>45965</v>
      </c>
      <c r="S12" s="116">
        <f t="shared" si="15"/>
        <v>45968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 x14ac:dyDescent="0.15">
      <c r="A13" s="115" t="s">
        <v>96</v>
      </c>
      <c r="B13" s="109" t="s">
        <v>97</v>
      </c>
      <c r="C13" s="82">
        <f t="shared" ref="C13:C14" si="16">G13-6</f>
        <v>45929</v>
      </c>
      <c r="D13" s="82" t="str">
        <f t="shared" ref="D13:D16" si="17">TEXT(C13,"aaa")</f>
        <v>月</v>
      </c>
      <c r="E13" s="82">
        <f t="shared" ref="E13:E16" si="18">G13-2</f>
        <v>45933</v>
      </c>
      <c r="F13" s="82" t="str">
        <f t="shared" ref="F13:F16" si="19">TEXT(E13,"aaa")</f>
        <v>金</v>
      </c>
      <c r="G13" s="82">
        <v>45935</v>
      </c>
      <c r="H13" s="82" t="str">
        <f t="shared" ref="H13:H16" si="20">TEXT(G13,"aaa")</f>
        <v>日</v>
      </c>
      <c r="I13" s="104">
        <f t="shared" ref="I13:I16" si="21">G13+17</f>
        <v>45952</v>
      </c>
      <c r="J13" s="104" t="str">
        <f t="shared" ref="J13:J16" si="22">TEXT(I13,"aaa")</f>
        <v>水</v>
      </c>
      <c r="K13" s="104">
        <f t="shared" ref="K13:K16" si="23">I13+7</f>
        <v>45959</v>
      </c>
      <c r="L13" s="105">
        <f t="shared" ref="L13:L16" si="24">I13+12</f>
        <v>45964</v>
      </c>
      <c r="M13" s="105">
        <f t="shared" ref="M13:M16" si="25">I13+13</f>
        <v>45965</v>
      </c>
      <c r="N13" s="105">
        <f t="shared" ref="N13:N16" si="26">I13+15</f>
        <v>45967</v>
      </c>
      <c r="O13" s="105">
        <f t="shared" ref="O13:O16" si="27">I13+16</f>
        <v>45968</v>
      </c>
      <c r="P13" s="105">
        <f t="shared" ref="P13:P16" si="28">I13+17</f>
        <v>45969</v>
      </c>
      <c r="Q13" s="105">
        <f t="shared" ref="Q13:Q16" si="29">I13+18</f>
        <v>45970</v>
      </c>
      <c r="R13" s="105">
        <f t="shared" ref="R13:R16" si="30">I13+20</f>
        <v>45972</v>
      </c>
      <c r="S13" s="116">
        <f t="shared" ref="S13:S16" si="31">I13+23</f>
        <v>45975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 x14ac:dyDescent="0.15">
      <c r="A14" s="115" t="s">
        <v>98</v>
      </c>
      <c r="B14" s="109" t="s">
        <v>99</v>
      </c>
      <c r="C14" s="82">
        <f t="shared" si="16"/>
        <v>45936</v>
      </c>
      <c r="D14" s="82" t="str">
        <f t="shared" si="17"/>
        <v>月</v>
      </c>
      <c r="E14" s="82">
        <f t="shared" si="18"/>
        <v>45940</v>
      </c>
      <c r="F14" s="82" t="str">
        <f t="shared" si="19"/>
        <v>金</v>
      </c>
      <c r="G14" s="82">
        <v>45942</v>
      </c>
      <c r="H14" s="82" t="str">
        <f t="shared" si="20"/>
        <v>日</v>
      </c>
      <c r="I14" s="104">
        <f t="shared" si="21"/>
        <v>45959</v>
      </c>
      <c r="J14" s="104" t="str">
        <f t="shared" si="22"/>
        <v>水</v>
      </c>
      <c r="K14" s="104">
        <f t="shared" si="23"/>
        <v>45966</v>
      </c>
      <c r="L14" s="105">
        <f t="shared" si="24"/>
        <v>45971</v>
      </c>
      <c r="M14" s="105">
        <f t="shared" si="25"/>
        <v>45972</v>
      </c>
      <c r="N14" s="105">
        <f t="shared" si="26"/>
        <v>45974</v>
      </c>
      <c r="O14" s="105">
        <f t="shared" si="27"/>
        <v>45975</v>
      </c>
      <c r="P14" s="105">
        <f t="shared" si="28"/>
        <v>45976</v>
      </c>
      <c r="Q14" s="105">
        <f t="shared" si="29"/>
        <v>45977</v>
      </c>
      <c r="R14" s="105">
        <f t="shared" si="30"/>
        <v>45979</v>
      </c>
      <c r="S14" s="116">
        <f t="shared" si="31"/>
        <v>45982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 x14ac:dyDescent="0.15">
      <c r="A15" s="115" t="s">
        <v>105</v>
      </c>
      <c r="B15" s="109" t="s">
        <v>100</v>
      </c>
      <c r="C15" s="133">
        <v>45940</v>
      </c>
      <c r="D15" s="133" t="str">
        <f t="shared" ref="D15:D16" si="32">TEXT(C15,"aaa")</f>
        <v>金</v>
      </c>
      <c r="E15" s="82">
        <f t="shared" si="18"/>
        <v>45947</v>
      </c>
      <c r="F15" s="82" t="str">
        <f t="shared" si="19"/>
        <v>金</v>
      </c>
      <c r="G15" s="82">
        <v>45949</v>
      </c>
      <c r="H15" s="82" t="str">
        <f t="shared" si="20"/>
        <v>日</v>
      </c>
      <c r="I15" s="104">
        <f t="shared" si="21"/>
        <v>45966</v>
      </c>
      <c r="J15" s="104" t="str">
        <f t="shared" si="22"/>
        <v>水</v>
      </c>
      <c r="K15" s="104">
        <f t="shared" si="23"/>
        <v>45973</v>
      </c>
      <c r="L15" s="105">
        <f t="shared" si="24"/>
        <v>45978</v>
      </c>
      <c r="M15" s="105">
        <f t="shared" si="25"/>
        <v>45979</v>
      </c>
      <c r="N15" s="105">
        <f t="shared" si="26"/>
        <v>45981</v>
      </c>
      <c r="O15" s="105">
        <f t="shared" si="27"/>
        <v>45982</v>
      </c>
      <c r="P15" s="105">
        <f t="shared" si="28"/>
        <v>45983</v>
      </c>
      <c r="Q15" s="105">
        <f t="shared" si="29"/>
        <v>45984</v>
      </c>
      <c r="R15" s="105">
        <f t="shared" si="30"/>
        <v>45986</v>
      </c>
      <c r="S15" s="116">
        <f t="shared" si="31"/>
        <v>45989</v>
      </c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 x14ac:dyDescent="0.15">
      <c r="A16" s="115" t="s">
        <v>101</v>
      </c>
      <c r="B16" s="109" t="s">
        <v>102</v>
      </c>
      <c r="C16" s="82">
        <f t="shared" ref="C15:C16" si="33">G16-6</f>
        <v>45950</v>
      </c>
      <c r="D16" s="82" t="str">
        <f t="shared" si="32"/>
        <v>月</v>
      </c>
      <c r="E16" s="82">
        <f t="shared" si="18"/>
        <v>45954</v>
      </c>
      <c r="F16" s="82" t="str">
        <f t="shared" si="19"/>
        <v>金</v>
      </c>
      <c r="G16" s="82">
        <v>45956</v>
      </c>
      <c r="H16" s="82" t="str">
        <f t="shared" si="20"/>
        <v>日</v>
      </c>
      <c r="I16" s="104">
        <f t="shared" si="21"/>
        <v>45973</v>
      </c>
      <c r="J16" s="104" t="str">
        <f t="shared" si="22"/>
        <v>水</v>
      </c>
      <c r="K16" s="104">
        <f t="shared" si="23"/>
        <v>45980</v>
      </c>
      <c r="L16" s="105">
        <f t="shared" si="24"/>
        <v>45985</v>
      </c>
      <c r="M16" s="105">
        <f t="shared" si="25"/>
        <v>45986</v>
      </c>
      <c r="N16" s="105">
        <f t="shared" si="26"/>
        <v>45988</v>
      </c>
      <c r="O16" s="105">
        <f t="shared" si="27"/>
        <v>45989</v>
      </c>
      <c r="P16" s="105">
        <f t="shared" si="28"/>
        <v>45990</v>
      </c>
      <c r="Q16" s="105">
        <f t="shared" si="29"/>
        <v>45991</v>
      </c>
      <c r="R16" s="105">
        <f t="shared" si="30"/>
        <v>45993</v>
      </c>
      <c r="S16" s="116">
        <f t="shared" si="31"/>
        <v>45996</v>
      </c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 x14ac:dyDescent="0.15">
      <c r="A17" s="117" t="s">
        <v>103</v>
      </c>
      <c r="B17" s="118" t="s">
        <v>104</v>
      </c>
      <c r="C17" s="130">
        <f t="shared" ref="C17" si="34">G17-6</f>
        <v>45957</v>
      </c>
      <c r="D17" s="130" t="str">
        <f t="shared" ref="D17" si="35">TEXT(C17,"aaa")</f>
        <v>月</v>
      </c>
      <c r="E17" s="130">
        <f t="shared" ref="E17" si="36">G17-2</f>
        <v>45961</v>
      </c>
      <c r="F17" s="130" t="str">
        <f t="shared" ref="F17" si="37">TEXT(E17,"aaa")</f>
        <v>金</v>
      </c>
      <c r="G17" s="130">
        <v>45963</v>
      </c>
      <c r="H17" s="130" t="str">
        <f t="shared" ref="H17" si="38">TEXT(G17,"aaa")</f>
        <v>日</v>
      </c>
      <c r="I17" s="119">
        <f t="shared" ref="I17" si="39">G17+17</f>
        <v>45980</v>
      </c>
      <c r="J17" s="119" t="str">
        <f t="shared" ref="J17" si="40">TEXT(I17,"aaa")</f>
        <v>水</v>
      </c>
      <c r="K17" s="119">
        <f t="shared" ref="K17" si="41">I17+7</f>
        <v>45987</v>
      </c>
      <c r="L17" s="120">
        <f t="shared" ref="L17" si="42">I17+12</f>
        <v>45992</v>
      </c>
      <c r="M17" s="120">
        <f t="shared" ref="M17" si="43">I17+13</f>
        <v>45993</v>
      </c>
      <c r="N17" s="120">
        <f t="shared" ref="N17" si="44">I17+15</f>
        <v>45995</v>
      </c>
      <c r="O17" s="120">
        <f t="shared" ref="O17" si="45">I17+16</f>
        <v>45996</v>
      </c>
      <c r="P17" s="120">
        <f t="shared" ref="P17" si="46">I17+17</f>
        <v>45997</v>
      </c>
      <c r="Q17" s="120">
        <f t="shared" ref="Q17" si="47">I17+18</f>
        <v>45998</v>
      </c>
      <c r="R17" s="120">
        <f t="shared" ref="R17" si="48">I17+20</f>
        <v>46000</v>
      </c>
      <c r="S17" s="121">
        <f t="shared" ref="S17" si="49">I17+23</f>
        <v>46003</v>
      </c>
      <c r="T17" s="29"/>
      <c r="U17" s="29"/>
      <c r="V17" s="29"/>
      <c r="W17" s="29"/>
      <c r="AC17" s="25"/>
      <c r="AD17" s="132"/>
      <c r="AE17" s="132"/>
      <c r="AF17" s="25"/>
      <c r="AG17" s="132"/>
      <c r="AH17" s="132"/>
    </row>
    <row r="18" spans="1:34" s="30" customFormat="1" ht="87" customHeight="1" x14ac:dyDescent="0.15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 x14ac:dyDescent="0.15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 x14ac:dyDescent="0.15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 x14ac:dyDescent="0.15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 x14ac:dyDescent="0.15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 x14ac:dyDescent="0.15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 x14ac:dyDescent="0.15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 x14ac:dyDescent="0.15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 x14ac:dyDescent="0.15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 x14ac:dyDescent="0.15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 x14ac:dyDescent="0.15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 x14ac:dyDescent="0.15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 x14ac:dyDescent="0.15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0.75" customHeight="1" x14ac:dyDescent="0.15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 x14ac:dyDescent="0.15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 x14ac:dyDescent="0.15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 x14ac:dyDescent="0.15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 x14ac:dyDescent="0.15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 x14ac:dyDescent="0.15">
      <c r="G36" s="9"/>
      <c r="H36" s="9"/>
      <c r="K36" s="9"/>
      <c r="M36" s="9"/>
      <c r="N36" s="9"/>
      <c r="O36" s="9"/>
      <c r="P36" s="9"/>
      <c r="S36" s="9"/>
    </row>
    <row r="37" spans="1:30" s="8" customFormat="1" ht="30.75" customHeight="1" x14ac:dyDescent="0.15">
      <c r="Q37" s="4"/>
      <c r="R37" s="4"/>
    </row>
    <row r="38" spans="1:30" s="8" customFormat="1" ht="30.75" customHeight="1" x14ac:dyDescent="0.15">
      <c r="Q38" s="31"/>
      <c r="R38" s="31"/>
    </row>
    <row r="39" spans="1:30" s="8" customFormat="1" ht="30.75" customHeight="1" x14ac:dyDescent="0.15">
      <c r="Q39" s="31"/>
      <c r="R39" s="31"/>
    </row>
    <row r="40" spans="1:30" s="8" customFormat="1" ht="30.75" customHeight="1" x14ac:dyDescent="0.15">
      <c r="Q40" s="31"/>
      <c r="R40" s="31"/>
    </row>
    <row r="41" spans="1:30" s="8" customFormat="1" ht="66.75" customHeight="1" thickBot="1" x14ac:dyDescent="0.2">
      <c r="A41" s="11" t="s">
        <v>16</v>
      </c>
      <c r="B41" s="171" t="s">
        <v>17</v>
      </c>
      <c r="C41" s="172"/>
      <c r="D41" s="172"/>
      <c r="E41" s="172"/>
      <c r="F41" s="173"/>
      <c r="G41" s="171" t="s">
        <v>18</v>
      </c>
      <c r="H41" s="172"/>
      <c r="I41" s="172"/>
      <c r="J41" s="172"/>
      <c r="K41" s="172"/>
      <c r="L41" s="172"/>
      <c r="M41" s="172"/>
      <c r="N41" s="173"/>
      <c r="Q41" s="31"/>
      <c r="R41" s="31"/>
    </row>
    <row r="42" spans="1:30" s="8" customFormat="1" ht="39" customHeight="1" thickTop="1" x14ac:dyDescent="0.15">
      <c r="A42" s="174" t="s">
        <v>19</v>
      </c>
      <c r="B42" s="176" t="s">
        <v>20</v>
      </c>
      <c r="C42" s="177"/>
      <c r="D42" s="177"/>
      <c r="E42" s="177"/>
      <c r="F42" s="178"/>
      <c r="G42" s="12" t="s">
        <v>86</v>
      </c>
      <c r="H42" s="38"/>
      <c r="I42" s="39"/>
      <c r="J42" s="39"/>
      <c r="K42" s="40"/>
      <c r="L42" s="39"/>
      <c r="M42" s="39"/>
      <c r="N42" s="41"/>
      <c r="Q42" s="31"/>
      <c r="R42" s="31"/>
    </row>
    <row r="43" spans="1:30" s="8" customFormat="1" ht="84.75" customHeight="1" x14ac:dyDescent="0.15">
      <c r="A43" s="175"/>
      <c r="B43" s="179"/>
      <c r="C43" s="180"/>
      <c r="D43" s="180"/>
      <c r="E43" s="180"/>
      <c r="F43" s="181"/>
      <c r="G43" s="13" t="s">
        <v>21</v>
      </c>
      <c r="H43" s="42"/>
      <c r="I43" s="34"/>
      <c r="J43" s="34"/>
      <c r="K43" s="43"/>
      <c r="L43" s="34"/>
      <c r="M43" s="34"/>
      <c r="N43" s="14" t="s">
        <v>22</v>
      </c>
      <c r="Q43" s="31"/>
      <c r="R43" s="31"/>
    </row>
    <row r="44" spans="1:30" s="8" customFormat="1" ht="54" customHeight="1" x14ac:dyDescent="0.15">
      <c r="Q44" s="31"/>
      <c r="R44" s="31"/>
      <c r="AD44" s="33"/>
    </row>
    <row r="45" spans="1:30" s="8" customFormat="1" ht="57" customHeight="1" x14ac:dyDescent="0.15">
      <c r="Q45" s="31"/>
      <c r="R45" s="31"/>
      <c r="AD45" s="33"/>
    </row>
    <row r="46" spans="1:30" s="8" customFormat="1" ht="30.75" customHeight="1" x14ac:dyDescent="0.15">
      <c r="Q46" s="31"/>
      <c r="R46" s="31"/>
      <c r="AD46" s="33"/>
    </row>
    <row r="47" spans="1:30" s="8" customFormat="1" ht="30.75" customHeight="1" x14ac:dyDescent="0.15">
      <c r="Q47" s="32"/>
      <c r="R47" s="32"/>
      <c r="T47" s="9"/>
      <c r="AD47" s="33"/>
    </row>
    <row r="48" spans="1:30" s="8" customFormat="1" ht="30.75" customHeight="1" x14ac:dyDescent="0.15">
      <c r="Q48" s="32"/>
      <c r="R48" s="32"/>
      <c r="T48" s="10"/>
      <c r="AD48" s="33"/>
    </row>
    <row r="49" spans="1:256" s="8" customFormat="1" ht="48.75" customHeight="1" x14ac:dyDescent="0.25">
      <c r="Q49" s="32"/>
      <c r="R49" s="32"/>
      <c r="T49" s="35"/>
      <c r="Z49" s="3"/>
      <c r="AA49" s="3"/>
      <c r="AB49" s="3"/>
      <c r="AC49" s="3"/>
      <c r="AD49" s="33"/>
    </row>
    <row r="50" spans="1:256" s="9" customFormat="1" ht="48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Z50" s="3"/>
      <c r="AA50" s="3"/>
      <c r="AB50" s="3"/>
      <c r="AC50" s="3"/>
      <c r="AD50" s="33"/>
      <c r="AE50" s="8"/>
    </row>
    <row r="51" spans="1:256" s="10" customFormat="1" ht="48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W51" s="3"/>
      <c r="X51" s="3"/>
      <c r="Y51" s="3"/>
      <c r="Z51" s="3"/>
      <c r="AA51" s="3"/>
      <c r="AB51" s="3"/>
      <c r="AC51" s="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" customFormat="1" ht="30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32"/>
      <c r="S52" s="8"/>
      <c r="T52"/>
      <c r="AB52" s="5"/>
      <c r="AC52" s="5"/>
      <c r="AD52" s="5"/>
      <c r="AE52" s="5"/>
      <c r="AF52" s="33"/>
    </row>
    <row r="53" spans="1:256" ht="24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2"/>
      <c r="R53" s="32"/>
      <c r="S53" s="9"/>
      <c r="T53" s="15"/>
    </row>
    <row r="54" spans="1:256" ht="48.7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6"/>
    </row>
    <row r="55" spans="1:256" ht="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5"/>
      <c r="T55" s="21"/>
    </row>
    <row r="56" spans="1:256" s="3" customFormat="1" ht="106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U56" s="15"/>
      <c r="V56" s="15"/>
      <c r="W56" s="15"/>
      <c r="X56" s="15"/>
      <c r="Y56" s="15"/>
    </row>
    <row r="57" spans="1:256" s="18" customFormat="1" ht="48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3"/>
      <c r="U57" s="16"/>
      <c r="V57" s="16"/>
      <c r="W57" s="16"/>
      <c r="X57" s="16"/>
      <c r="Y57" s="17"/>
    </row>
    <row r="58" spans="1:256" s="3" customFormat="1" ht="72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34"/>
    </row>
    <row r="59" spans="1:256" s="3" customFormat="1" ht="87" customHeight="1" x14ac:dyDescent="0.25">
      <c r="A59" s="37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156" t="s">
        <v>0</v>
      </c>
      <c r="P59" s="156"/>
      <c r="Q59" s="156"/>
      <c r="R59" s="156"/>
      <c r="S59" s="156"/>
      <c r="T59" s="134"/>
      <c r="Z59" s="22"/>
    </row>
    <row r="60" spans="1:256" s="8" customFormat="1" ht="60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34"/>
      <c r="U60" s="24"/>
      <c r="V60" s="24"/>
      <c r="W60" s="24"/>
    </row>
    <row r="61" spans="1:256" s="8" customFormat="1" ht="60.75" customHeight="1" x14ac:dyDescent="0.25">
      <c r="A61" s="19"/>
      <c r="B61" s="20"/>
      <c r="C61" s="20"/>
      <c r="D61" s="20"/>
      <c r="E61" s="20"/>
      <c r="F61" s="44"/>
      <c r="G61" s="3"/>
      <c r="H61" s="3"/>
      <c r="I61" s="3"/>
      <c r="J61" s="3"/>
      <c r="K61" s="20"/>
      <c r="L61" s="20"/>
      <c r="M61" s="20"/>
      <c r="N61" s="20"/>
      <c r="O61" s="3"/>
      <c r="P61" s="3"/>
      <c r="Q61" s="56" t="s">
        <v>38</v>
      </c>
      <c r="R61" s="79">
        <v>44951</v>
      </c>
      <c r="S61" s="57" t="s">
        <v>69</v>
      </c>
      <c r="T61" s="27"/>
      <c r="U61" s="135"/>
      <c r="V61" s="135"/>
      <c r="W61" s="135"/>
      <c r="AC61" s="25"/>
      <c r="AD61" s="137"/>
      <c r="AE61" s="137"/>
      <c r="AF61" s="25"/>
      <c r="AG61" s="137"/>
      <c r="AH61" s="137"/>
    </row>
    <row r="62" spans="1:256" s="8" customFormat="1" ht="60.75" customHeight="1" x14ac:dyDescent="0.25">
      <c r="A62" s="45" t="s">
        <v>54</v>
      </c>
      <c r="B62" s="20"/>
      <c r="C62" s="20"/>
      <c r="D62" s="20"/>
      <c r="E62" s="20"/>
      <c r="F62" s="20"/>
      <c r="G62" s="4"/>
      <c r="H62" s="4"/>
      <c r="I62" s="4"/>
      <c r="J62" s="20"/>
      <c r="K62" s="20"/>
      <c r="L62" s="20"/>
      <c r="M62" s="20"/>
      <c r="N62" s="20"/>
      <c r="O62" s="3"/>
      <c r="P62" s="3"/>
      <c r="Q62" s="3"/>
      <c r="R62" s="6"/>
      <c r="S62" s="7"/>
      <c r="T62" s="60"/>
      <c r="U62" s="135"/>
      <c r="V62" s="136"/>
      <c r="W62" s="135"/>
      <c r="AC62" s="25"/>
      <c r="AD62" s="26"/>
      <c r="AE62" s="26"/>
      <c r="AF62" s="25"/>
      <c r="AG62" s="55"/>
      <c r="AH62" s="55"/>
    </row>
    <row r="63" spans="1:256" s="8" customFormat="1" ht="60.75" customHeight="1" x14ac:dyDescent="0.15">
      <c r="A63" s="157" t="s">
        <v>4</v>
      </c>
      <c r="B63" s="160" t="s">
        <v>5</v>
      </c>
      <c r="C63" s="160" t="s">
        <v>70</v>
      </c>
      <c r="D63" s="160"/>
      <c r="E63" s="160" t="s">
        <v>7</v>
      </c>
      <c r="F63" s="160"/>
      <c r="G63" s="160" t="s">
        <v>71</v>
      </c>
      <c r="H63" s="160"/>
      <c r="I63" s="84" t="s">
        <v>7</v>
      </c>
      <c r="J63" s="85" t="s">
        <v>8</v>
      </c>
      <c r="K63" s="163" t="s">
        <v>72</v>
      </c>
      <c r="L63" s="163"/>
      <c r="M63" s="163"/>
      <c r="N63" s="163"/>
      <c r="O63" s="163"/>
      <c r="P63" s="163"/>
      <c r="Q63" s="163"/>
      <c r="R63" s="163"/>
      <c r="S63" s="164"/>
      <c r="T63" s="60"/>
      <c r="U63" s="135"/>
      <c r="V63" s="136"/>
      <c r="W63" s="135"/>
      <c r="AC63" s="25"/>
      <c r="AD63" s="55"/>
      <c r="AE63" s="55"/>
      <c r="AF63" s="25"/>
      <c r="AG63" s="55"/>
      <c r="AH63" s="55"/>
    </row>
    <row r="64" spans="1:256" s="9" customFormat="1" ht="60.75" customHeight="1" x14ac:dyDescent="0.15">
      <c r="A64" s="158"/>
      <c r="B64" s="161"/>
      <c r="C64" s="165" t="s">
        <v>73</v>
      </c>
      <c r="D64" s="165"/>
      <c r="E64" s="165" t="s">
        <v>74</v>
      </c>
      <c r="F64" s="165"/>
      <c r="G64" s="166" t="s">
        <v>74</v>
      </c>
      <c r="H64" s="161"/>
      <c r="I64" s="167" t="s">
        <v>75</v>
      </c>
      <c r="J64" s="167" t="s">
        <v>39</v>
      </c>
      <c r="K64" s="169" t="s">
        <v>40</v>
      </c>
      <c r="L64" s="154" t="s">
        <v>41</v>
      </c>
      <c r="M64" s="154" t="s">
        <v>42</v>
      </c>
      <c r="N64" s="154" t="s">
        <v>43</v>
      </c>
      <c r="O64" s="154" t="s">
        <v>44</v>
      </c>
      <c r="P64" s="154" t="s">
        <v>76</v>
      </c>
      <c r="Q64" s="154" t="s">
        <v>45</v>
      </c>
      <c r="R64" s="154" t="s">
        <v>46</v>
      </c>
      <c r="S64" s="155" t="s">
        <v>47</v>
      </c>
      <c r="T64" s="60"/>
      <c r="U64" s="28"/>
      <c r="V64" s="28"/>
      <c r="W64" s="28"/>
      <c r="AC64" s="25"/>
      <c r="AD64" s="55"/>
      <c r="AE64" s="55"/>
      <c r="AF64" s="25"/>
      <c r="AG64" s="55"/>
      <c r="AH64" s="55"/>
    </row>
    <row r="65" spans="1:34" s="8" customFormat="1" ht="69.95" customHeight="1" x14ac:dyDescent="0.15">
      <c r="A65" s="158"/>
      <c r="B65" s="161"/>
      <c r="C65" s="165"/>
      <c r="D65" s="165"/>
      <c r="E65" s="165"/>
      <c r="F65" s="165"/>
      <c r="G65" s="161"/>
      <c r="H65" s="161"/>
      <c r="I65" s="168"/>
      <c r="J65" s="168"/>
      <c r="K65" s="169"/>
      <c r="L65" s="154"/>
      <c r="M65" s="154"/>
      <c r="N65" s="170"/>
      <c r="O65" s="154"/>
      <c r="P65" s="154"/>
      <c r="Q65" s="154"/>
      <c r="R65" s="154"/>
      <c r="S65" s="155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 x14ac:dyDescent="0.15">
      <c r="A66" s="158"/>
      <c r="B66" s="161"/>
      <c r="C66" s="165"/>
      <c r="D66" s="165"/>
      <c r="E66" s="165"/>
      <c r="F66" s="165"/>
      <c r="G66" s="161"/>
      <c r="H66" s="161"/>
      <c r="I66" s="168"/>
      <c r="J66" s="168"/>
      <c r="K66" s="169"/>
      <c r="L66" s="154"/>
      <c r="M66" s="154"/>
      <c r="N66" s="170"/>
      <c r="O66" s="154"/>
      <c r="P66" s="154"/>
      <c r="Q66" s="154"/>
      <c r="R66" s="154"/>
      <c r="S66" s="155"/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 x14ac:dyDescent="0.15">
      <c r="A67" s="159"/>
      <c r="B67" s="162"/>
      <c r="C67" s="87"/>
      <c r="D67" s="87"/>
      <c r="E67" s="88"/>
      <c r="F67" s="88"/>
      <c r="G67" s="146" t="s">
        <v>77</v>
      </c>
      <c r="H67" s="146"/>
      <c r="I67" s="89" t="s">
        <v>78</v>
      </c>
      <c r="J67" s="90" t="s">
        <v>79</v>
      </c>
      <c r="K67" s="90" t="s">
        <v>14</v>
      </c>
      <c r="L67" s="90" t="s">
        <v>65</v>
      </c>
      <c r="M67" s="90" t="s">
        <v>66</v>
      </c>
      <c r="N67" s="90" t="s">
        <v>65</v>
      </c>
      <c r="O67" s="90" t="s">
        <v>80</v>
      </c>
      <c r="P67" s="90" t="s">
        <v>67</v>
      </c>
      <c r="Q67" s="90" t="s">
        <v>81</v>
      </c>
      <c r="R67" s="90" t="s">
        <v>48</v>
      </c>
      <c r="S67" s="91" t="s">
        <v>82</v>
      </c>
      <c r="T67" s="60"/>
      <c r="U67" s="60"/>
      <c r="V67" s="60"/>
      <c r="W67" s="60"/>
      <c r="AC67" s="25"/>
      <c r="AD67" s="93"/>
      <c r="AE67" s="93"/>
      <c r="AF67" s="25"/>
      <c r="AG67" s="93"/>
      <c r="AH67" s="93"/>
    </row>
    <row r="68" spans="1:34" s="8" customFormat="1" ht="69.95" customHeight="1" x14ac:dyDescent="0.15">
      <c r="A68" s="94" t="s">
        <v>84</v>
      </c>
      <c r="B68" s="95" t="s">
        <v>87</v>
      </c>
      <c r="C68" s="92">
        <f t="shared" ref="C68:C70" si="50">+E68-2</f>
        <v>44937</v>
      </c>
      <c r="D68" s="96" t="str">
        <f t="shared" ref="D68:D70" si="51">TEXT(C68,"aaa")</f>
        <v>水</v>
      </c>
      <c r="E68" s="97">
        <f t="shared" ref="E68:E70" si="52">G68</f>
        <v>44939</v>
      </c>
      <c r="F68" s="96" t="str">
        <f t="shared" ref="F68:F70" si="53">TEXT(E68,"aaa")</f>
        <v>金</v>
      </c>
      <c r="G68" s="98">
        <v>44939</v>
      </c>
      <c r="H68" s="96" t="str">
        <f t="shared" ref="H68:H70" si="54">TEXT(G68,"aaa")</f>
        <v>金</v>
      </c>
      <c r="I68" s="97">
        <f t="shared" ref="I68:I70" si="55">G68+3</f>
        <v>44942</v>
      </c>
      <c r="J68" s="97">
        <f>I68+8</f>
        <v>44950</v>
      </c>
      <c r="K68" s="97">
        <v>44963</v>
      </c>
      <c r="L68" s="97">
        <f t="shared" ref="L68:L70" si="56">K68+17</f>
        <v>44980</v>
      </c>
      <c r="M68" s="97">
        <f t="shared" ref="M68:M70" si="57">K68+16</f>
        <v>44979</v>
      </c>
      <c r="N68" s="97">
        <f t="shared" ref="N68:N70" si="58">K68+17</f>
        <v>44980</v>
      </c>
      <c r="O68" s="97">
        <f t="shared" ref="O68:O70" si="59">K68+17</f>
        <v>44980</v>
      </c>
      <c r="P68" s="97">
        <f t="shared" ref="P68:P70" si="60">K68+11</f>
        <v>44974</v>
      </c>
      <c r="Q68" s="97">
        <f t="shared" ref="Q68:Q70" si="61">K68+18</f>
        <v>44981</v>
      </c>
      <c r="R68" s="97">
        <f t="shared" ref="R68:R70" si="62">K68+21</f>
        <v>44984</v>
      </c>
      <c r="S68" s="99">
        <f t="shared" ref="S68:S70" si="63">K68+15</f>
        <v>44978</v>
      </c>
      <c r="T68" s="60"/>
      <c r="U68" s="60"/>
      <c r="V68" s="60"/>
      <c r="W68" s="60"/>
      <c r="AC68" s="25"/>
      <c r="AD68" s="55"/>
      <c r="AE68" s="55"/>
      <c r="AF68" s="25"/>
      <c r="AG68" s="55"/>
      <c r="AH68" s="55"/>
    </row>
    <row r="69" spans="1:34" s="8" customFormat="1" ht="69.95" customHeight="1" x14ac:dyDescent="0.15">
      <c r="A69" s="83" t="s">
        <v>85</v>
      </c>
      <c r="B69" s="86" t="s">
        <v>88</v>
      </c>
      <c r="C69" s="82">
        <f t="shared" si="50"/>
        <v>44944</v>
      </c>
      <c r="D69" s="80" t="str">
        <f t="shared" si="51"/>
        <v>水</v>
      </c>
      <c r="E69" s="58">
        <f t="shared" si="52"/>
        <v>44946</v>
      </c>
      <c r="F69" s="80" t="str">
        <f t="shared" si="53"/>
        <v>金</v>
      </c>
      <c r="G69" s="81">
        <v>44946</v>
      </c>
      <c r="H69" s="80" t="str">
        <f t="shared" si="54"/>
        <v>金</v>
      </c>
      <c r="I69" s="58">
        <f t="shared" si="55"/>
        <v>44949</v>
      </c>
      <c r="J69" s="97">
        <f t="shared" ref="J69:J71" si="64">I69+8</f>
        <v>44957</v>
      </c>
      <c r="K69" s="58">
        <v>44970</v>
      </c>
      <c r="L69" s="58">
        <f t="shared" si="56"/>
        <v>44987</v>
      </c>
      <c r="M69" s="58">
        <f t="shared" si="57"/>
        <v>44986</v>
      </c>
      <c r="N69" s="58">
        <f t="shared" si="58"/>
        <v>44987</v>
      </c>
      <c r="O69" s="58">
        <f t="shared" si="59"/>
        <v>44987</v>
      </c>
      <c r="P69" s="58">
        <f t="shared" si="60"/>
        <v>44981</v>
      </c>
      <c r="Q69" s="58">
        <f t="shared" si="61"/>
        <v>44988</v>
      </c>
      <c r="R69" s="58">
        <f t="shared" si="62"/>
        <v>44991</v>
      </c>
      <c r="S69" s="59">
        <f t="shared" si="63"/>
        <v>44985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 x14ac:dyDescent="0.15">
      <c r="A70" s="83" t="s">
        <v>83</v>
      </c>
      <c r="B70" s="86" t="s">
        <v>83</v>
      </c>
      <c r="C70" s="82">
        <f t="shared" si="50"/>
        <v>44951</v>
      </c>
      <c r="D70" s="80" t="str">
        <f t="shared" si="51"/>
        <v>水</v>
      </c>
      <c r="E70" s="58">
        <f t="shared" si="52"/>
        <v>44953</v>
      </c>
      <c r="F70" s="80" t="str">
        <f t="shared" si="53"/>
        <v>金</v>
      </c>
      <c r="G70" s="81">
        <v>44953</v>
      </c>
      <c r="H70" s="80" t="str">
        <f t="shared" si="54"/>
        <v>金</v>
      </c>
      <c r="I70" s="58">
        <f t="shared" si="55"/>
        <v>44956</v>
      </c>
      <c r="J70" s="97">
        <v>44965</v>
      </c>
      <c r="K70" s="58">
        <v>44978</v>
      </c>
      <c r="L70" s="58">
        <f t="shared" si="56"/>
        <v>44995</v>
      </c>
      <c r="M70" s="58">
        <f t="shared" si="57"/>
        <v>44994</v>
      </c>
      <c r="N70" s="58">
        <f t="shared" si="58"/>
        <v>44995</v>
      </c>
      <c r="O70" s="58">
        <f t="shared" si="59"/>
        <v>44995</v>
      </c>
      <c r="P70" s="58">
        <f t="shared" si="60"/>
        <v>44989</v>
      </c>
      <c r="Q70" s="58">
        <f t="shared" si="61"/>
        <v>44996</v>
      </c>
      <c r="R70" s="58">
        <f t="shared" si="62"/>
        <v>44999</v>
      </c>
      <c r="S70" s="59">
        <f t="shared" si="63"/>
        <v>44993</v>
      </c>
      <c r="T70" s="60"/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 x14ac:dyDescent="0.15">
      <c r="A71" s="83" t="s">
        <v>83</v>
      </c>
      <c r="B71" s="86" t="s">
        <v>83</v>
      </c>
      <c r="C71" s="82">
        <f t="shared" ref="C71:C73" si="65">+E71-2</f>
        <v>44958</v>
      </c>
      <c r="D71" s="80" t="str">
        <f t="shared" ref="D71:D73" si="66">TEXT(C71,"aaa")</f>
        <v>水</v>
      </c>
      <c r="E71" s="58">
        <f t="shared" ref="E71:E73" si="67">G71</f>
        <v>44960</v>
      </c>
      <c r="F71" s="80" t="str">
        <f t="shared" ref="F71:F73" si="68">TEXT(E71,"aaa")</f>
        <v>金</v>
      </c>
      <c r="G71" s="81">
        <v>44960</v>
      </c>
      <c r="H71" s="80" t="str">
        <f t="shared" ref="H71:H73" si="69">TEXT(G71,"aaa")</f>
        <v>金</v>
      </c>
      <c r="I71" s="58">
        <f t="shared" ref="I71:I73" si="70">G71+3</f>
        <v>44963</v>
      </c>
      <c r="J71" s="97">
        <f t="shared" si="64"/>
        <v>44971</v>
      </c>
      <c r="K71" s="58">
        <v>44984</v>
      </c>
      <c r="L71" s="58">
        <f t="shared" ref="L71:L73" si="71">K71+17</f>
        <v>45001</v>
      </c>
      <c r="M71" s="58">
        <f t="shared" ref="M71:M73" si="72">K71+16</f>
        <v>45000</v>
      </c>
      <c r="N71" s="58">
        <f t="shared" ref="N71:N73" si="73">K71+17</f>
        <v>45001</v>
      </c>
      <c r="O71" s="58">
        <f t="shared" ref="O71:O73" si="74">K71+17</f>
        <v>45001</v>
      </c>
      <c r="P71" s="58">
        <f t="shared" ref="P71:P73" si="75">K71+11</f>
        <v>44995</v>
      </c>
      <c r="Q71" s="58">
        <f t="shared" ref="Q71:Q73" si="76">K71+18</f>
        <v>45002</v>
      </c>
      <c r="R71" s="58">
        <f t="shared" ref="R71:R73" si="77">K71+21</f>
        <v>45005</v>
      </c>
      <c r="S71" s="59">
        <f t="shared" ref="S71:S73" si="78">K71+15</f>
        <v>44999</v>
      </c>
      <c r="U71" s="60"/>
      <c r="V71" s="60"/>
      <c r="W71" s="60"/>
      <c r="AC71" s="25"/>
      <c r="AD71" s="101"/>
      <c r="AE71" s="101"/>
      <c r="AF71" s="25"/>
      <c r="AG71" s="101"/>
      <c r="AH71" s="101"/>
    </row>
    <row r="72" spans="1:34" s="8" customFormat="1" ht="69.95" customHeight="1" x14ac:dyDescent="0.15">
      <c r="A72" s="83" t="s">
        <v>83</v>
      </c>
      <c r="B72" s="86" t="s">
        <v>83</v>
      </c>
      <c r="C72" s="82">
        <f t="shared" si="65"/>
        <v>44965</v>
      </c>
      <c r="D72" s="80" t="str">
        <f t="shared" si="66"/>
        <v>水</v>
      </c>
      <c r="E72" s="58">
        <f t="shared" si="67"/>
        <v>44967</v>
      </c>
      <c r="F72" s="80" t="str">
        <f t="shared" si="68"/>
        <v>金</v>
      </c>
      <c r="G72" s="81">
        <v>44967</v>
      </c>
      <c r="H72" s="80" t="str">
        <f t="shared" si="69"/>
        <v>金</v>
      </c>
      <c r="I72" s="58">
        <f t="shared" si="70"/>
        <v>44970</v>
      </c>
      <c r="J72" s="97">
        <v>44986</v>
      </c>
      <c r="K72" s="58">
        <v>44999</v>
      </c>
      <c r="L72" s="58">
        <f t="shared" si="71"/>
        <v>45016</v>
      </c>
      <c r="M72" s="58">
        <f t="shared" si="72"/>
        <v>45015</v>
      </c>
      <c r="N72" s="58">
        <f t="shared" si="73"/>
        <v>45016</v>
      </c>
      <c r="O72" s="58">
        <f t="shared" si="74"/>
        <v>45016</v>
      </c>
      <c r="P72" s="58">
        <f t="shared" si="75"/>
        <v>45010</v>
      </c>
      <c r="Q72" s="58">
        <f t="shared" si="76"/>
        <v>45017</v>
      </c>
      <c r="R72" s="58">
        <f t="shared" si="77"/>
        <v>45020</v>
      </c>
      <c r="S72" s="59">
        <f t="shared" si="78"/>
        <v>45014</v>
      </c>
      <c r="U72" s="60"/>
      <c r="V72" s="60"/>
      <c r="W72" s="60"/>
      <c r="AC72" s="25"/>
      <c r="AD72" s="103"/>
      <c r="AE72" s="103"/>
      <c r="AF72" s="25"/>
      <c r="AG72" s="103"/>
      <c r="AH72" s="103"/>
    </row>
    <row r="73" spans="1:34" s="8" customFormat="1" ht="69.75" customHeight="1" x14ac:dyDescent="0.15">
      <c r="A73" s="83" t="s">
        <v>83</v>
      </c>
      <c r="B73" s="86" t="s">
        <v>83</v>
      </c>
      <c r="C73" s="82">
        <f t="shared" si="65"/>
        <v>44972</v>
      </c>
      <c r="D73" s="80" t="str">
        <f t="shared" si="66"/>
        <v>水</v>
      </c>
      <c r="E73" s="58">
        <f t="shared" si="67"/>
        <v>44974</v>
      </c>
      <c r="F73" s="80" t="str">
        <f t="shared" si="68"/>
        <v>金</v>
      </c>
      <c r="G73" s="81">
        <v>44974</v>
      </c>
      <c r="H73" s="80" t="str">
        <f t="shared" si="69"/>
        <v>金</v>
      </c>
      <c r="I73" s="58">
        <f t="shared" si="70"/>
        <v>44977</v>
      </c>
      <c r="J73" s="97">
        <v>44986</v>
      </c>
      <c r="K73" s="58">
        <v>44999</v>
      </c>
      <c r="L73" s="58">
        <f t="shared" si="71"/>
        <v>45016</v>
      </c>
      <c r="M73" s="58">
        <f t="shared" si="72"/>
        <v>45015</v>
      </c>
      <c r="N73" s="58">
        <f t="shared" si="73"/>
        <v>45016</v>
      </c>
      <c r="O73" s="58">
        <f t="shared" si="74"/>
        <v>45016</v>
      </c>
      <c r="P73" s="58">
        <f t="shared" si="75"/>
        <v>45010</v>
      </c>
      <c r="Q73" s="58">
        <f t="shared" si="76"/>
        <v>45017</v>
      </c>
      <c r="R73" s="58">
        <f t="shared" si="77"/>
        <v>45020</v>
      </c>
      <c r="S73" s="59">
        <f t="shared" si="78"/>
        <v>45014</v>
      </c>
      <c r="U73" s="60"/>
      <c r="V73" s="60"/>
      <c r="W73" s="60"/>
    </row>
    <row r="74" spans="1:34" s="8" customFormat="1" ht="30.75" customHeight="1" x14ac:dyDescent="0.15">
      <c r="A74" s="83" t="s">
        <v>83</v>
      </c>
      <c r="B74" s="86" t="s">
        <v>83</v>
      </c>
      <c r="C74" s="82">
        <f t="shared" ref="C74" si="79">+E74-2</f>
        <v>44979</v>
      </c>
      <c r="D74" s="80" t="str">
        <f t="shared" ref="D74" si="80">TEXT(C74,"aaa")</f>
        <v>水</v>
      </c>
      <c r="E74" s="58">
        <f t="shared" ref="E74" si="81">G74</f>
        <v>44981</v>
      </c>
      <c r="F74" s="80" t="str">
        <f t="shared" ref="F74" si="82">TEXT(E74,"aaa")</f>
        <v>金</v>
      </c>
      <c r="G74" s="81">
        <v>44981</v>
      </c>
      <c r="H74" s="80" t="str">
        <f t="shared" ref="H74" si="83">TEXT(G74,"aaa")</f>
        <v>金</v>
      </c>
      <c r="I74" s="58">
        <f t="shared" ref="I74" si="84">G74+3</f>
        <v>44984</v>
      </c>
      <c r="J74" s="97">
        <v>44993</v>
      </c>
      <c r="K74" s="58">
        <v>45006</v>
      </c>
      <c r="L74" s="58">
        <f t="shared" ref="L74" si="85">K74+17</f>
        <v>45023</v>
      </c>
      <c r="M74" s="58">
        <f t="shared" ref="M74" si="86">K74+16</f>
        <v>45022</v>
      </c>
      <c r="N74" s="58">
        <f t="shared" ref="N74" si="87">K74+17</f>
        <v>45023</v>
      </c>
      <c r="O74" s="58">
        <f t="shared" ref="O74" si="88">K74+17</f>
        <v>45023</v>
      </c>
      <c r="P74" s="58">
        <f t="shared" ref="P74" si="89">K74+11</f>
        <v>45017</v>
      </c>
      <c r="Q74" s="58">
        <f t="shared" ref="Q74" si="90">K74+18</f>
        <v>45024</v>
      </c>
      <c r="R74" s="58">
        <f t="shared" ref="R74" si="91">K74+21</f>
        <v>45027</v>
      </c>
      <c r="S74" s="59">
        <f t="shared" ref="S74" si="92">K74+15</f>
        <v>45021</v>
      </c>
    </row>
    <row r="75" spans="1:34" s="8" customFormat="1" ht="30.75" customHeight="1" x14ac:dyDescent="0.15">
      <c r="A75" s="83" t="s">
        <v>83</v>
      </c>
      <c r="B75" s="86" t="s">
        <v>83</v>
      </c>
      <c r="C75" s="82">
        <f t="shared" ref="C75" si="93">+E75-2</f>
        <v>44986</v>
      </c>
      <c r="D75" s="80" t="str">
        <f t="shared" ref="D75" si="94">TEXT(C75,"aaa")</f>
        <v>水</v>
      </c>
      <c r="E75" s="58">
        <f t="shared" ref="E75" si="95">G75</f>
        <v>44988</v>
      </c>
      <c r="F75" s="80" t="str">
        <f t="shared" ref="F75" si="96">TEXT(E75,"aaa")</f>
        <v>金</v>
      </c>
      <c r="G75" s="81">
        <v>44988</v>
      </c>
      <c r="H75" s="80" t="str">
        <f t="shared" ref="H75" si="97">TEXT(G75,"aaa")</f>
        <v>金</v>
      </c>
      <c r="I75" s="58">
        <f t="shared" ref="I75" si="98">G75+3</f>
        <v>44991</v>
      </c>
      <c r="J75" s="97">
        <v>45000</v>
      </c>
      <c r="K75" s="58">
        <v>45013</v>
      </c>
      <c r="L75" s="58">
        <f t="shared" ref="L75" si="99">K75+17</f>
        <v>45030</v>
      </c>
      <c r="M75" s="58">
        <f t="shared" ref="M75" si="100">K75+16</f>
        <v>45029</v>
      </c>
      <c r="N75" s="58">
        <f t="shared" ref="N75" si="101">K75+17</f>
        <v>45030</v>
      </c>
      <c r="O75" s="58">
        <f t="shared" ref="O75" si="102">K75+17</f>
        <v>45030</v>
      </c>
      <c r="P75" s="58">
        <f t="shared" ref="P75" si="103">K75+11</f>
        <v>45024</v>
      </c>
      <c r="Q75" s="58">
        <f t="shared" ref="Q75" si="104">K75+18</f>
        <v>45031</v>
      </c>
      <c r="R75" s="58">
        <f t="shared" ref="R75" si="105">K75+21</f>
        <v>45034</v>
      </c>
      <c r="S75" s="59">
        <f t="shared" ref="S75" si="106">K75+15</f>
        <v>45028</v>
      </c>
    </row>
    <row r="76" spans="1:34" s="8" customFormat="1" ht="30.75" customHeight="1" x14ac:dyDescent="0.15">
      <c r="A76" s="61" t="s">
        <v>49</v>
      </c>
      <c r="B76" s="62"/>
      <c r="C76" s="50"/>
      <c r="D76" s="62"/>
      <c r="E76" s="64"/>
      <c r="F76" s="62"/>
      <c r="G76" s="63"/>
      <c r="H76" s="62"/>
      <c r="I76" s="62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34" s="8" customFormat="1" ht="30.75" customHeight="1" x14ac:dyDescent="0.15">
      <c r="Q77" s="31"/>
      <c r="R77" s="31"/>
    </row>
    <row r="78" spans="1:34" s="8" customFormat="1" ht="30.75" customHeight="1" x14ac:dyDescent="0.15">
      <c r="Q78" s="31"/>
      <c r="R78" s="31"/>
    </row>
    <row r="79" spans="1:34" s="8" customFormat="1" ht="30.75" customHeight="1" x14ac:dyDescent="0.15">
      <c r="Q79" s="31"/>
      <c r="R79" s="31"/>
    </row>
    <row r="80" spans="1:34" s="8" customFormat="1" ht="30.75" customHeight="1" x14ac:dyDescent="0.15">
      <c r="Q80" s="31"/>
      <c r="R80" s="31"/>
    </row>
    <row r="81" spans="1:31" s="8" customFormat="1" ht="30.75" customHeight="1" x14ac:dyDescent="0.15">
      <c r="Q81" s="31"/>
      <c r="R81" s="31"/>
    </row>
    <row r="82" spans="1:31" s="8" customFormat="1" ht="30.75" customHeight="1" x14ac:dyDescent="0.15">
      <c r="Q82" s="31"/>
      <c r="R82" s="31"/>
    </row>
    <row r="83" spans="1:31" s="8" customFormat="1" ht="30.75" customHeight="1" x14ac:dyDescent="0.15">
      <c r="Q83" s="31"/>
      <c r="R83" s="31"/>
    </row>
    <row r="84" spans="1:31" s="8" customFormat="1" ht="30.75" customHeight="1" x14ac:dyDescent="0.15">
      <c r="Q84" s="31"/>
      <c r="R84" s="31"/>
    </row>
    <row r="85" spans="1:31" s="8" customFormat="1" ht="30.75" customHeight="1" x14ac:dyDescent="0.15">
      <c r="Q85" s="31"/>
      <c r="R85" s="31"/>
    </row>
    <row r="86" spans="1:31" s="8" customFormat="1" ht="30.75" customHeight="1" x14ac:dyDescent="0.15">
      <c r="Q86" s="31"/>
      <c r="R86" s="31"/>
    </row>
    <row r="87" spans="1:31" s="8" customFormat="1" ht="30.75" customHeight="1" x14ac:dyDescent="0.15">
      <c r="Q87" s="31"/>
      <c r="R87" s="31"/>
    </row>
    <row r="88" spans="1:31" s="8" customFormat="1" ht="30.75" customHeight="1" x14ac:dyDescent="0.15">
      <c r="Q88" s="31"/>
      <c r="R88" s="31"/>
      <c r="AD88" s="33"/>
    </row>
    <row r="89" spans="1:31" s="8" customFormat="1" ht="30.75" customHeight="1" x14ac:dyDescent="0.15">
      <c r="Q89" s="31"/>
      <c r="R89" s="31"/>
      <c r="AD89" s="33"/>
    </row>
    <row r="90" spans="1:31" s="8" customFormat="1" ht="30.75" customHeight="1" x14ac:dyDescent="0.15">
      <c r="Q90" s="31"/>
      <c r="R90" s="31"/>
      <c r="AD90" s="33"/>
    </row>
    <row r="91" spans="1:31" s="8" customFormat="1" ht="30.75" customHeight="1" x14ac:dyDescent="0.15">
      <c r="Q91" s="32"/>
      <c r="R91" s="32"/>
      <c r="AD91" s="33"/>
    </row>
    <row r="92" spans="1:31" s="8" customFormat="1" ht="30.75" customHeight="1" x14ac:dyDescent="0.15">
      <c r="Q92" s="32"/>
      <c r="R92" s="32"/>
      <c r="AD92" s="33"/>
    </row>
    <row r="93" spans="1:31" s="8" customFormat="1" ht="30.75" customHeight="1" x14ac:dyDescent="0.15">
      <c r="Q93" s="32"/>
      <c r="R93" s="32"/>
      <c r="T93" s="9"/>
      <c r="AD93" s="33"/>
    </row>
    <row r="94" spans="1:31" s="8" customFormat="1" ht="30.75" customHeight="1" x14ac:dyDescent="0.15">
      <c r="Q94" s="32"/>
      <c r="R94" s="32"/>
      <c r="T94" s="10"/>
      <c r="AD94" s="33"/>
    </row>
    <row r="95" spans="1:31" s="8" customFormat="1" ht="48.75" customHeight="1" x14ac:dyDescent="0.25">
      <c r="Q95" s="32"/>
      <c r="R95" s="32"/>
      <c r="T95" s="35"/>
      <c r="Z95" s="3"/>
      <c r="AA95" s="3"/>
      <c r="AB95" s="3"/>
      <c r="AC95" s="3"/>
      <c r="AD95" s="33"/>
    </row>
    <row r="96" spans="1:31" s="9" customFormat="1" ht="48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Z96" s="3"/>
      <c r="AA96" s="3"/>
      <c r="AB96" s="3"/>
      <c r="AC96" s="3"/>
      <c r="AD96" s="33"/>
      <c r="AE96" s="8"/>
    </row>
    <row r="97" spans="1:256" s="10" customFormat="1" ht="48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W97" s="3"/>
      <c r="X97" s="3"/>
      <c r="Y97" s="3"/>
      <c r="Z97" s="3"/>
      <c r="AA97" s="3"/>
      <c r="AB97" s="3"/>
      <c r="AC97" s="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" customFormat="1" ht="30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32"/>
      <c r="R98" s="32"/>
      <c r="S98" s="8"/>
      <c r="T98" s="65"/>
      <c r="AB98" s="5"/>
      <c r="AC98" s="5"/>
      <c r="AD98" s="5"/>
      <c r="AE98" s="5"/>
      <c r="AF98" s="33"/>
    </row>
    <row r="99" spans="1:256" s="65" customFormat="1" ht="13.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2"/>
      <c r="R99" s="32"/>
      <c r="S99" s="9"/>
    </row>
    <row r="100" spans="1:256" s="65" customFormat="1" ht="13.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68"/>
    </row>
    <row r="101" spans="1:256" s="65" customFormat="1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5"/>
      <c r="T101"/>
    </row>
    <row r="102" spans="1:256" s="65" customFormat="1" ht="13.5" customHeight="1" x14ac:dyDescent="0.15">
      <c r="A102" s="147" t="s">
        <v>50</v>
      </c>
      <c r="B102" s="147"/>
      <c r="C102" s="147"/>
      <c r="D102" s="147"/>
      <c r="E102" s="147"/>
      <c r="F102" s="147"/>
      <c r="T102"/>
    </row>
    <row r="103" spans="1:256" s="68" customFormat="1" ht="60" customHeight="1" x14ac:dyDescent="0.15">
      <c r="A103" s="147"/>
      <c r="B103" s="147"/>
      <c r="C103" s="147"/>
      <c r="D103" s="147"/>
      <c r="E103" s="147"/>
      <c r="F103" s="147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/>
    </row>
    <row r="104" spans="1:256" ht="104.25" customHeight="1" x14ac:dyDescent="0.15">
      <c r="A104" s="147"/>
      <c r="B104" s="147"/>
      <c r="C104" s="147"/>
      <c r="D104" s="147"/>
      <c r="E104" s="147"/>
      <c r="F104" s="147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256" ht="37.5" customHeight="1" x14ac:dyDescent="0.15">
      <c r="A105" s="147"/>
      <c r="B105" s="147"/>
      <c r="C105" s="147"/>
      <c r="D105" s="147"/>
      <c r="E105" s="147"/>
      <c r="F105" s="147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256" ht="104.25" customHeight="1" thickBot="1" x14ac:dyDescent="0.2">
      <c r="A106" s="67" t="s">
        <v>16</v>
      </c>
      <c r="B106" s="148" t="s">
        <v>51</v>
      </c>
      <c r="C106" s="149"/>
      <c r="D106" s="149"/>
      <c r="E106" s="149"/>
      <c r="F106" s="149"/>
      <c r="G106" s="149"/>
      <c r="H106" s="150"/>
      <c r="I106" s="151" t="s">
        <v>52</v>
      </c>
      <c r="J106" s="152"/>
      <c r="K106" s="152"/>
      <c r="L106" s="152"/>
      <c r="M106" s="153"/>
      <c r="N106" s="68"/>
      <c r="O106" s="68"/>
      <c r="P106" s="68"/>
      <c r="Q106" s="68"/>
      <c r="R106" s="68"/>
      <c r="S106" s="68"/>
    </row>
    <row r="107" spans="1:256" ht="37.5" customHeight="1" thickTop="1" x14ac:dyDescent="0.15">
      <c r="A107" s="138" t="s">
        <v>55</v>
      </c>
      <c r="B107" s="140" t="s">
        <v>57</v>
      </c>
      <c r="C107" s="141"/>
      <c r="D107" s="141"/>
      <c r="E107" s="141"/>
      <c r="F107" s="141"/>
      <c r="G107" s="141"/>
      <c r="H107" s="142"/>
      <c r="I107" s="69" t="s">
        <v>58</v>
      </c>
      <c r="J107" s="70"/>
      <c r="K107" s="70"/>
      <c r="L107" s="70"/>
      <c r="M107" s="71" t="s">
        <v>59</v>
      </c>
    </row>
    <row r="108" spans="1:256" ht="49.5" thickBot="1" x14ac:dyDescent="0.2">
      <c r="A108" s="139"/>
      <c r="B108" s="143"/>
      <c r="C108" s="144"/>
      <c r="D108" s="144"/>
      <c r="E108" s="144"/>
      <c r="F108" s="144"/>
      <c r="G108" s="144"/>
      <c r="H108" s="145"/>
      <c r="I108" s="72" t="s">
        <v>64</v>
      </c>
      <c r="J108" s="73"/>
      <c r="K108" s="73"/>
      <c r="L108" s="73"/>
      <c r="M108" s="74"/>
      <c r="N108" s="75"/>
    </row>
    <row r="109" spans="1:256" ht="49.5" thickTop="1" x14ac:dyDescent="0.15">
      <c r="A109" s="138" t="s">
        <v>56</v>
      </c>
      <c r="B109" s="140" t="s">
        <v>60</v>
      </c>
      <c r="C109" s="141"/>
      <c r="D109" s="141"/>
      <c r="E109" s="141"/>
      <c r="F109" s="141"/>
      <c r="G109" s="141"/>
      <c r="H109" s="142"/>
      <c r="I109" s="69" t="s">
        <v>61</v>
      </c>
      <c r="J109" s="70"/>
      <c r="K109" s="70"/>
      <c r="L109" s="70"/>
      <c r="M109" s="71" t="s">
        <v>62</v>
      </c>
    </row>
    <row r="110" spans="1:256" ht="48.75" x14ac:dyDescent="0.15">
      <c r="A110" s="139"/>
      <c r="B110" s="143"/>
      <c r="C110" s="144"/>
      <c r="D110" s="144"/>
      <c r="E110" s="144"/>
      <c r="F110" s="144"/>
      <c r="G110" s="144"/>
      <c r="H110" s="145"/>
      <c r="I110" s="76" t="s">
        <v>63</v>
      </c>
      <c r="J110" s="73"/>
      <c r="K110" s="73"/>
      <c r="L110" s="73"/>
      <c r="M110" s="74"/>
    </row>
  </sheetData>
  <mergeCells count="67">
    <mergeCell ref="B41:F41"/>
    <mergeCell ref="G41:N41"/>
    <mergeCell ref="A42:A43"/>
    <mergeCell ref="B42:F43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  <mergeCell ref="M6:M8"/>
    <mergeCell ref="V6:V8"/>
    <mergeCell ref="W6:W8"/>
    <mergeCell ref="AD6:AE6"/>
    <mergeCell ref="O1:S1"/>
    <mergeCell ref="I5:S5"/>
    <mergeCell ref="N6:N8"/>
    <mergeCell ref="O6:O8"/>
    <mergeCell ref="A5:A9"/>
    <mergeCell ref="B5:B9"/>
    <mergeCell ref="C5:D5"/>
    <mergeCell ref="E5:F5"/>
    <mergeCell ref="G5:H5"/>
    <mergeCell ref="C6:D8"/>
    <mergeCell ref="E6:F8"/>
    <mergeCell ref="G6:H8"/>
    <mergeCell ref="O59:S59"/>
    <mergeCell ref="A63:A67"/>
    <mergeCell ref="B63:B67"/>
    <mergeCell ref="C63:D63"/>
    <mergeCell ref="E63:F63"/>
    <mergeCell ref="G63:H63"/>
    <mergeCell ref="K63:S63"/>
    <mergeCell ref="C64:D66"/>
    <mergeCell ref="E64:F66"/>
    <mergeCell ref="G64:H66"/>
    <mergeCell ref="I64:I66"/>
    <mergeCell ref="J64:J66"/>
    <mergeCell ref="K64:K66"/>
    <mergeCell ref="L64:L66"/>
    <mergeCell ref="M64:M66"/>
    <mergeCell ref="N64:N66"/>
    <mergeCell ref="A109:A110"/>
    <mergeCell ref="B109:H110"/>
    <mergeCell ref="AG61:AH61"/>
    <mergeCell ref="G67:H67"/>
    <mergeCell ref="A102:F105"/>
    <mergeCell ref="B106:H106"/>
    <mergeCell ref="I106:M106"/>
    <mergeCell ref="O64:O66"/>
    <mergeCell ref="P64:P66"/>
    <mergeCell ref="Q64:Q66"/>
    <mergeCell ref="R64:R66"/>
    <mergeCell ref="S64:S66"/>
    <mergeCell ref="A107:A108"/>
    <mergeCell ref="B107:H108"/>
    <mergeCell ref="T58:T60"/>
    <mergeCell ref="U61:U63"/>
    <mergeCell ref="V61:V63"/>
    <mergeCell ref="W61:W63"/>
    <mergeCell ref="AD61:AE61"/>
  </mergeCells>
  <phoneticPr fontId="2"/>
  <pageMargins left="0.9055118110236221" right="0.31496062992125984" top="0.55118110236220474" bottom="0.35433070866141736" header="0.31496062992125984" footer="0.31496062992125984"/>
  <pageSetup paperSize="9" scale="23" fitToHeight="0" orientation="landscape" r:id="rId1"/>
  <rowBreaks count="2" manualBreakCount="2">
    <brk id="50" max="19" man="1"/>
    <brk id="10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2025-07-03T01:48:42Z</cp:lastPrinted>
  <dcterms:created xsi:type="dcterms:W3CDTF">2016-03-18T07:26:58Z</dcterms:created>
  <dcterms:modified xsi:type="dcterms:W3CDTF">2025-09-05T08:59:48Z</dcterms:modified>
</cp:coreProperties>
</file>