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ポートケラン" sheetId="1" r:id="rId1"/>
    <sheet name="ポートケラン SEINO" sheetId="2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ポートケラン!$A$1:$S$31</definedName>
    <definedName name="_xlnm.Print_Area" localSheetId="1">'ポートケラン SEINO'!$A$1:$S$33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5" i="1" l="1"/>
  <c r="K15" i="1"/>
  <c r="J15" i="1"/>
  <c r="G15" i="1"/>
  <c r="H15" i="1" s="1"/>
  <c r="E15" i="1"/>
  <c r="F15" i="1" s="1"/>
  <c r="K14" i="1"/>
  <c r="L14" i="1" s="1"/>
  <c r="J14" i="1"/>
  <c r="H14" i="1"/>
  <c r="G14" i="1"/>
  <c r="F14" i="1"/>
  <c r="E14" i="1"/>
  <c r="C14" i="1"/>
  <c r="D14" i="1" s="1"/>
  <c r="L13" i="1"/>
  <c r="K13" i="1"/>
  <c r="J13" i="1"/>
  <c r="G13" i="1"/>
  <c r="H13" i="1" s="1"/>
  <c r="E13" i="1"/>
  <c r="C13" i="1" s="1"/>
  <c r="D13" i="1" s="1"/>
  <c r="K12" i="1"/>
  <c r="L12" i="1" s="1"/>
  <c r="J12" i="1"/>
  <c r="H12" i="1"/>
  <c r="G12" i="1"/>
  <c r="E12" i="1"/>
  <c r="F12" i="1" s="1"/>
  <c r="C12" i="1"/>
  <c r="D12" i="1" s="1"/>
  <c r="L11" i="1"/>
  <c r="K11" i="1"/>
  <c r="J11" i="1"/>
  <c r="G11" i="1"/>
  <c r="H11" i="1" s="1"/>
  <c r="E11" i="1"/>
  <c r="F11" i="1" s="1"/>
  <c r="K10" i="1"/>
  <c r="L10" i="1" s="1"/>
  <c r="J10" i="1"/>
  <c r="H10" i="1"/>
  <c r="G10" i="1"/>
  <c r="F10" i="1"/>
  <c r="E10" i="1"/>
  <c r="C10" i="1"/>
  <c r="D10" i="1" s="1"/>
  <c r="C15" i="1" l="1"/>
  <c r="D15" i="1" s="1"/>
  <c r="F13" i="1"/>
  <c r="C11" i="1"/>
  <c r="D11" i="1" s="1"/>
  <c r="K19" i="1"/>
  <c r="L19" i="1" s="1"/>
  <c r="J19" i="1"/>
  <c r="G19" i="1"/>
  <c r="H19" i="1" s="1"/>
  <c r="E19" i="1"/>
  <c r="F19" i="1" s="1"/>
  <c r="C19" i="1"/>
  <c r="D19" i="1" s="1"/>
  <c r="E16" i="1"/>
  <c r="F16" i="1" s="1"/>
  <c r="G16" i="1"/>
  <c r="H16" i="1" s="1"/>
  <c r="J16" i="1"/>
  <c r="K16" i="1"/>
  <c r="L16" i="1" s="1"/>
  <c r="E17" i="1"/>
  <c r="C17" i="1" s="1"/>
  <c r="D17" i="1" s="1"/>
  <c r="G17" i="1"/>
  <c r="H17" i="1"/>
  <c r="J17" i="1"/>
  <c r="K17" i="1"/>
  <c r="L17" i="1" s="1"/>
  <c r="E18" i="1"/>
  <c r="C18" i="1" s="1"/>
  <c r="D18" i="1" s="1"/>
  <c r="G18" i="1"/>
  <c r="H18" i="1"/>
  <c r="J18" i="1"/>
  <c r="K18" i="1"/>
  <c r="L18" i="1" s="1"/>
  <c r="F18" i="1" l="1"/>
  <c r="F17" i="1"/>
  <c r="C16" i="1"/>
  <c r="D16" i="1" s="1"/>
  <c r="K16" i="2" l="1"/>
  <c r="L16" i="2" s="1"/>
  <c r="J16" i="2"/>
  <c r="H16" i="2"/>
  <c r="G16" i="2"/>
  <c r="E16" i="2"/>
  <c r="F16" i="2" s="1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H14" i="2"/>
  <c r="G14" i="2"/>
  <c r="E14" i="2"/>
  <c r="F14" i="2" s="1"/>
  <c r="C14" i="2"/>
  <c r="D14" i="2" s="1"/>
  <c r="L13" i="2"/>
  <c r="K13" i="2"/>
  <c r="J13" i="2"/>
  <c r="G13" i="2"/>
  <c r="H13" i="2" s="1"/>
  <c r="E13" i="2"/>
  <c r="F13" i="2" s="1"/>
  <c r="K12" i="2"/>
  <c r="L12" i="2" s="1"/>
  <c r="J12" i="2"/>
  <c r="H12" i="2"/>
  <c r="G12" i="2"/>
  <c r="E12" i="2"/>
  <c r="F12" i="2" s="1"/>
  <c r="C12" i="2"/>
  <c r="D12" i="2" s="1"/>
  <c r="L11" i="2"/>
  <c r="K11" i="2"/>
  <c r="J11" i="2"/>
  <c r="G11" i="2"/>
  <c r="H11" i="2" s="1"/>
  <c r="E11" i="2"/>
  <c r="C11" i="2" s="1"/>
  <c r="D11" i="2" s="1"/>
  <c r="K10" i="2"/>
  <c r="L10" i="2" s="1"/>
  <c r="J10" i="2"/>
  <c r="H10" i="2"/>
  <c r="G10" i="2"/>
  <c r="E10" i="2"/>
  <c r="F10" i="2" s="1"/>
  <c r="C10" i="2"/>
  <c r="D10" i="2" s="1"/>
  <c r="F11" i="2" l="1"/>
  <c r="F15" i="2"/>
  <c r="C13" i="2"/>
  <c r="D13" i="2" s="1"/>
</calcChain>
</file>

<file path=xl/sharedStrings.xml><?xml version="1.0" encoding="utf-8"?>
<sst xmlns="http://schemas.openxmlformats.org/spreadsheetml/2006/main" count="96" uniqueCount="86">
  <si>
    <t xml:space="preserve">UPDATED :  </t>
    <phoneticPr fontId="14"/>
  </si>
  <si>
    <t>From Tokyo / Yokohama</t>
    <phoneticPr fontId="4"/>
  </si>
  <si>
    <t>VOY</t>
  </si>
  <si>
    <t>CFS CUT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</si>
  <si>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</si>
  <si>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</si>
  <si>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</si>
  <si>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</si>
  <si>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</si>
  <si>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</si>
  <si>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</si>
  <si>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</si>
  <si>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</si>
  <si>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</si>
  <si>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t>　　　　PORT KELANG SCHEDULE - 関東　　</t>
    <rPh sb="27" eb="29">
      <t>カントウ</t>
    </rPh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</si>
  <si>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</si>
  <si>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</si>
  <si>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VESSEL</t>
    <phoneticPr fontId="3"/>
  </si>
  <si>
    <t>東京 CFS</t>
    <phoneticPr fontId="4"/>
  </si>
  <si>
    <t>横浜 CFS</t>
    <phoneticPr fontId="4"/>
  </si>
  <si>
    <t>S027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</si>
  <si>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</si>
  <si>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</si>
  <si>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東京都品川区八潮2-8-1 UTOC TFC H/W</t>
  </si>
  <si>
    <t xml:space="preserve">TEL: 03-3790-1241  FAX: 03-3790-0803 </t>
    <phoneticPr fontId="4"/>
  </si>
  <si>
    <t>NACCS: 1FWC7</t>
    <phoneticPr fontId="3"/>
  </si>
  <si>
    <t>(株)宇徳
本牧　A-6　CFS</t>
    <rPh sb="0" eb="5">
      <t>カブウトク</t>
    </rPh>
    <rPh sb="6" eb="8">
      <t>ホンモク</t>
    </rPh>
    <phoneticPr fontId="3"/>
  </si>
  <si>
    <t>神奈川県横浜市中区本牧埠頭9-1 本牧埠頭 A-6 CFS</t>
  </si>
  <si>
    <t>TEL: 045-264-7011  FAX: 045-264-8036</t>
    <phoneticPr fontId="4"/>
  </si>
  <si>
    <t>NACCS: 2EWT8</t>
    <phoneticPr fontId="4"/>
  </si>
  <si>
    <t>15 DAYS</t>
    <phoneticPr fontId="4"/>
  </si>
  <si>
    <t xml:space="preserve">UPDATED :  </t>
    <phoneticPr fontId="14"/>
  </si>
  <si>
    <t>S</t>
    <phoneticPr fontId="3"/>
  </si>
  <si>
    <t>From Tokyo / Yokohama</t>
    <phoneticPr fontId="4"/>
  </si>
  <si>
    <t>VESSEL</t>
    <phoneticPr fontId="3"/>
  </si>
  <si>
    <t>CFS CUT</t>
    <phoneticPr fontId="4"/>
  </si>
  <si>
    <t>ETA</t>
    <phoneticPr fontId="4"/>
  </si>
  <si>
    <t>ETD</t>
    <phoneticPr fontId="4"/>
  </si>
  <si>
    <t>ETA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</si>
  <si>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</si>
  <si>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</si>
  <si>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</si>
  <si>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</si>
  <si>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</si>
  <si>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</si>
  <si>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10 DAYS</t>
    <phoneticPr fontId="4"/>
  </si>
  <si>
    <t>WAN HAI 506</t>
    <phoneticPr fontId="3"/>
  </si>
  <si>
    <t>S219</t>
    <phoneticPr fontId="3"/>
  </si>
  <si>
    <t>OOCL DALIAN</t>
    <phoneticPr fontId="3"/>
  </si>
  <si>
    <t>S685</t>
    <phoneticPr fontId="3"/>
  </si>
  <si>
    <t>WAN HAI 510</t>
  </si>
  <si>
    <t>S166</t>
  </si>
  <si>
    <t>INTERASIA CATALYST</t>
  </si>
  <si>
    <t>WAN HAI 506</t>
  </si>
  <si>
    <t>S220</t>
  </si>
  <si>
    <t>S686</t>
  </si>
  <si>
    <t>S167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</si>
  <si>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</si>
  <si>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phoneticPr fontId="4"/>
  </si>
  <si>
    <t xml:space="preserve">ジャパン・バン・ラインズ(株) </t>
    <phoneticPr fontId="3"/>
  </si>
  <si>
    <t>東京都大田区東海 4-7-13 鈴江コーポレーション㈱ 大井臨海倉庫内</t>
    <phoneticPr fontId="14"/>
  </si>
  <si>
    <t xml:space="preserve">TEL: 03-3799-0642  FAX: 03-3790-4581 </t>
    <phoneticPr fontId="4"/>
  </si>
  <si>
    <t>NACCS: 1FW15</t>
    <phoneticPr fontId="3"/>
  </si>
  <si>
    <t>横浜 CFS</t>
    <phoneticPr fontId="4"/>
  </si>
  <si>
    <t>ジャパン・バン・ラインズ(株)</t>
    <phoneticPr fontId="3"/>
  </si>
  <si>
    <t>神奈川県横浜市中区本牧埠頭 6 番地 本牧 A 突堤 3 号棟</t>
    <phoneticPr fontId="14"/>
  </si>
  <si>
    <t xml:space="preserve">TEL: 045-625-3491  FAX: 045-625-3492 </t>
    <phoneticPr fontId="4"/>
  </si>
  <si>
    <t>NACCS: 2EJ23</t>
    <phoneticPr fontId="4"/>
  </si>
  <si>
    <t>WAN HAI 372</t>
  </si>
  <si>
    <t>WAN HAI 370</t>
  </si>
  <si>
    <t>WAN HAI 368</t>
  </si>
  <si>
    <t>INTERASIA TRANSCEND</t>
  </si>
  <si>
    <t>BALTIC NORTH</t>
  </si>
  <si>
    <t>LOUISE</t>
  </si>
  <si>
    <t>ALS FLORA</t>
  </si>
  <si>
    <t>S018</t>
    <phoneticPr fontId="22"/>
  </si>
  <si>
    <t>S010</t>
    <phoneticPr fontId="22"/>
  </si>
  <si>
    <t>S019</t>
    <phoneticPr fontId="22"/>
  </si>
  <si>
    <t>0IZKRS1NC</t>
    <phoneticPr fontId="22"/>
  </si>
  <si>
    <t>S027</t>
    <phoneticPr fontId="22"/>
  </si>
  <si>
    <t>0IZKTS1NC</t>
    <phoneticPr fontId="22"/>
  </si>
  <si>
    <t>ANL WANGARATTA</t>
  </si>
  <si>
    <t>0IZKVS1NC</t>
    <phoneticPr fontId="22"/>
  </si>
  <si>
    <t>S011</t>
    <phoneticPr fontId="22"/>
  </si>
  <si>
    <t>0IZKXS1NC</t>
    <phoneticPr fontId="22"/>
  </si>
  <si>
    <t>S020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</si>
</sst>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8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>
      <alignment horizontal="center" vertical="center"/>
    </xf>
    <xf numFmtId="49" fontId="30" fillId="0" borderId="15" xfId="1" applyNumberFormat="1" applyFont="1" applyFill="1" applyBorder="1" applyAlignment="1" applyProtection="1">
      <alignment horizontal="center" vertical="center"/>
      <protection locked="0"/>
    </xf>
    <xf numFmtId="178" fontId="30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5" xfId="1" applyFont="1" applyFill="1" applyBorder="1" applyAlignment="1">
      <alignment vertical="center"/>
    </xf>
    <xf numFmtId="0" fontId="30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49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0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178" fontId="3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6" fillId="0" borderId="23" xfId="1" applyFont="1" applyFill="1" applyBorder="1" applyAlignment="1">
      <alignment horizontal="center" vertical="center"/>
    </xf>
    <xf numFmtId="178" fontId="26" fillId="0" borderId="23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indent="1"/>
      <protection locked="0"/>
    </xf>
    <xf numFmtId="0" fontId="26" fillId="0" borderId="24" xfId="1" applyFont="1" applyFill="1" applyBorder="1" applyAlignment="1">
      <alignment horizontal="center" vertical="center"/>
    </xf>
    <xf numFmtId="0" fontId="25" fillId="0" borderId="28" xfId="1" applyFont="1" applyFill="1" applyBorder="1" applyAlignment="1" applyProtection="1">
      <alignment horizontal="left" vertical="center" indent="1"/>
      <protection locked="0"/>
    </xf>
    <xf numFmtId="0" fontId="26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left" vertical="center" indent="1"/>
      <protection locked="0"/>
    </xf>
    <xf numFmtId="0" fontId="26" fillId="0" borderId="20" xfId="1" applyFont="1" applyFill="1" applyBorder="1" applyAlignment="1">
      <alignment horizontal="center" vertical="center"/>
    </xf>
    <xf numFmtId="178" fontId="26" fillId="0" borderId="20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vertical="center"/>
      <protection locked="0"/>
    </xf>
    <xf numFmtId="0" fontId="26" fillId="0" borderId="23" xfId="1" applyFont="1" applyFill="1" applyBorder="1" applyAlignment="1">
      <alignment horizontal="center" vertical="center" shrinkToFit="1"/>
    </xf>
    <xf numFmtId="0" fontId="26" fillId="0" borderId="29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8" fillId="0" borderId="13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0" fillId="3" borderId="23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4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</cellXfs>
  <cellStyles count="10">
    <cellStyle name="標準" xfId="0" builtinId="0"/>
    <cellStyle name="標準 10 2 3 2 2 2" xfId="9"/>
    <cellStyle name="標準 2" xfId="1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57097"/>
          <a:ext cx="785336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1333505</xdr:colOff>
      <xdr:row>20</xdr:row>
      <xdr:rowOff>47623</xdr:rowOff>
    </xdr:from>
    <xdr:ext cx="3214685" cy="1571626"/>
    <xdr:sp macro="" textlink="">
      <xdr:nvSpPr>
        <xdr:cNvPr id="6" name="テキスト ボックス 5"/>
        <xdr:cNvSpPr txBox="1"/>
      </xdr:nvSpPr>
      <xdr:spPr>
        <a:xfrm>
          <a:off x="1333505" y="12549186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67111</xdr:colOff>
      <xdr:row>13</xdr:row>
      <xdr:rowOff>43295</xdr:rowOff>
    </xdr:from>
    <xdr:to>
      <xdr:col>18</xdr:col>
      <xdr:colOff>500063</xdr:colOff>
      <xdr:row>29</xdr:row>
      <xdr:rowOff>357187</xdr:rowOff>
    </xdr:to>
    <xdr:sp macro="" textlink="">
      <xdr:nvSpPr>
        <xdr:cNvPr id="7" name="テキスト ボックス 6"/>
        <xdr:cNvSpPr txBox="1"/>
      </xdr:nvSpPr>
      <xdr:spPr>
        <a:xfrm>
          <a:off x="18069361" y="8163358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1547812</xdr:colOff>
      <xdr:row>3</xdr:row>
      <xdr:rowOff>575211</xdr:rowOff>
    </xdr:from>
    <xdr:to>
      <xdr:col>17</xdr:col>
      <xdr:colOff>285750</xdr:colOff>
      <xdr:row>12</xdr:row>
      <xdr:rowOff>440618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0062" y="2742149"/>
          <a:ext cx="5310188" cy="5151782"/>
        </a:xfrm>
        <a:prstGeom prst="rect">
          <a:avLst/>
        </a:prstGeom>
      </xdr:spPr>
    </xdr:pic>
    <xdr:clientData/>
  </xdr:twoCellAnchor>
  <xdr:oneCellAnchor>
    <xdr:from>
      <xdr:col>0</xdr:col>
      <xdr:colOff>166686</xdr:colOff>
      <xdr:row>24</xdr:row>
      <xdr:rowOff>190500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166686" y="15168563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904875</xdr:colOff>
      <xdr:row>19</xdr:row>
      <xdr:rowOff>238124</xdr:rowOff>
    </xdr:from>
    <xdr:to>
      <xdr:col>11</xdr:col>
      <xdr:colOff>285750</xdr:colOff>
      <xdr:row>26</xdr:row>
      <xdr:rowOff>47625</xdr:rowOff>
    </xdr:to>
    <xdr:grpSp>
      <xdr:nvGrpSpPr>
        <xdr:cNvPr id="12" name="グループ化 11"/>
        <xdr:cNvGrpSpPr/>
      </xdr:nvGrpSpPr>
      <xdr:grpSpPr>
        <a:xfrm>
          <a:off x="5762625" y="12358687"/>
          <a:ext cx="10501313" cy="3048001"/>
          <a:chOff x="26860500" y="3752176"/>
          <a:chExt cx="9302750" cy="4203473"/>
        </a:xfrm>
      </xdr:grpSpPr>
      <xdr:sp macro="" textlink="">
        <xdr:nvSpPr>
          <xdr:cNvPr id="13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8427095" y="4367900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 editAs="absolute">
    <xdr:from>
      <xdr:col>12</xdr:col>
      <xdr:colOff>1186298</xdr:colOff>
      <xdr:row>11</xdr:row>
      <xdr:rowOff>662420</xdr:rowOff>
    </xdr:from>
    <xdr:to>
      <xdr:col>18</xdr:col>
      <xdr:colOff>261938</xdr:colOff>
      <xdr:row>33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7831236" y="7448983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1381125</xdr:colOff>
      <xdr:row>3</xdr:row>
      <xdr:rowOff>51336</xdr:rowOff>
    </xdr:from>
    <xdr:to>
      <xdr:col>17</xdr:col>
      <xdr:colOff>119063</xdr:colOff>
      <xdr:row>11</xdr:row>
      <xdr:rowOff>583493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83375" y="2218274"/>
          <a:ext cx="5310188" cy="515178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16</xdr:row>
      <xdr:rowOff>404811</xdr:rowOff>
    </xdr:from>
    <xdr:to>
      <xdr:col>12</xdr:col>
      <xdr:colOff>523875</xdr:colOff>
      <xdr:row>24</xdr:row>
      <xdr:rowOff>47625</xdr:rowOff>
    </xdr:to>
    <xdr:grpSp>
      <xdr:nvGrpSpPr>
        <xdr:cNvPr id="10" name="グループ化 9"/>
        <xdr:cNvGrpSpPr/>
      </xdr:nvGrpSpPr>
      <xdr:grpSpPr>
        <a:xfrm>
          <a:off x="6667500" y="10525124"/>
          <a:ext cx="10501313" cy="2976564"/>
          <a:chOff x="26860500" y="3752176"/>
          <a:chExt cx="9302750" cy="4301992"/>
        </a:xfrm>
      </xdr:grpSpPr>
      <xdr:sp macro="" textlink="">
        <xdr:nvSpPr>
          <xdr:cNvPr id="11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8448190" y="4466419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23812</xdr:colOff>
      <xdr:row>0</xdr:row>
      <xdr:rowOff>47625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47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952504</xdr:colOff>
      <xdr:row>16</xdr:row>
      <xdr:rowOff>547687</xdr:rowOff>
    </xdr:from>
    <xdr:ext cx="3214685" cy="1571626"/>
    <xdr:sp macro="" textlink="">
      <xdr:nvSpPr>
        <xdr:cNvPr id="17" name="テキスト ボックス 16"/>
        <xdr:cNvSpPr txBox="1"/>
      </xdr:nvSpPr>
      <xdr:spPr>
        <a:xfrm>
          <a:off x="952504" y="10668000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189517" cy="902836"/>
    <xdr:sp macro="" textlink="">
      <xdr:nvSpPr>
        <xdr:cNvPr id="18" name="テキスト ボックス 17"/>
        <xdr:cNvSpPr txBox="1"/>
      </xdr:nvSpPr>
      <xdr:spPr>
        <a:xfrm>
          <a:off x="0" y="12677775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="40" zoomScaleNormal="40" zoomScaleSheetLayoutView="40" zoomScalePageLayoutView="40" workbookViewId="0">
      <selection activeCell="M17" sqref="M17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0</v>
      </c>
      <c r="P3" s="94">
        <v>45874</v>
      </c>
      <c r="Q3" s="94"/>
      <c r="R3" s="41" t="s">
        <v>21</v>
      </c>
    </row>
    <row r="4" spans="1:20" s="12" customFormat="1" ht="70.5" customHeight="1" x14ac:dyDescent="0.35">
      <c r="A4" s="11" t="s">
        <v>1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17</v>
      </c>
      <c r="B5" s="87" t="s">
        <v>2</v>
      </c>
      <c r="C5" s="87" t="s">
        <v>3</v>
      </c>
      <c r="D5" s="87"/>
      <c r="E5" s="87"/>
      <c r="F5" s="87"/>
      <c r="G5" s="95" t="s">
        <v>4</v>
      </c>
      <c r="H5" s="95"/>
      <c r="I5" s="95" t="s">
        <v>5</v>
      </c>
      <c r="J5" s="95"/>
      <c r="K5" s="95" t="s">
        <v>4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6</v>
      </c>
      <c r="D6" s="82"/>
      <c r="E6" s="82" t="s">
        <v>7</v>
      </c>
      <c r="F6" s="82"/>
      <c r="G6" s="83" t="s">
        <v>8</v>
      </c>
      <c r="H6" s="83"/>
      <c r="I6" s="83" t="s">
        <v>9</v>
      </c>
      <c r="J6" s="83"/>
      <c r="K6" s="76" t="s">
        <v>10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11</v>
      </c>
      <c r="J9" s="79"/>
      <c r="K9" s="80" t="s">
        <v>30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71</v>
      </c>
      <c r="B10" s="63" t="s">
        <v>76</v>
      </c>
      <c r="C10" s="58">
        <f t="shared" ref="C10:C15" si="0">E10</f>
        <v>45875</v>
      </c>
      <c r="D10" s="57" t="str">
        <f t="shared" ref="D10:D15" si="1">TEXT(C10,"aaa")</f>
        <v>水</v>
      </c>
      <c r="E10" s="58">
        <f t="shared" ref="E10:E11" si="2">I10-3</f>
        <v>45875</v>
      </c>
      <c r="F10" s="57" t="str">
        <f t="shared" ref="F10:F15" si="3">TEXT(E10,"aaa")</f>
        <v>水</v>
      </c>
      <c r="G10" s="58">
        <f t="shared" ref="G10:G15" si="4">I10-1</f>
        <v>45877</v>
      </c>
      <c r="H10" s="57" t="str">
        <f t="shared" ref="H10:H15" si="5">TEXT(G10,"aaa")</f>
        <v>金</v>
      </c>
      <c r="I10" s="58">
        <v>45878</v>
      </c>
      <c r="J10" s="57" t="str">
        <f t="shared" ref="J10:J15" si="6">TEXT(I10,"aaa")</f>
        <v>土</v>
      </c>
      <c r="K10" s="58">
        <f t="shared" ref="K10:K11" si="7">I10+11</f>
        <v>45889</v>
      </c>
      <c r="L10" s="59" t="str">
        <f t="shared" ref="L10:L15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69</v>
      </c>
      <c r="B11" s="61" t="s">
        <v>77</v>
      </c>
      <c r="C11" s="49">
        <f t="shared" si="0"/>
        <v>45882</v>
      </c>
      <c r="D11" s="48" t="str">
        <f t="shared" si="1"/>
        <v>水</v>
      </c>
      <c r="E11" s="49">
        <f t="shared" si="2"/>
        <v>45882</v>
      </c>
      <c r="F11" s="48" t="str">
        <f t="shared" si="3"/>
        <v>水</v>
      </c>
      <c r="G11" s="49">
        <f t="shared" si="4"/>
        <v>45884</v>
      </c>
      <c r="H11" s="48" t="str">
        <f t="shared" si="5"/>
        <v>金</v>
      </c>
      <c r="I11" s="49">
        <v>45885</v>
      </c>
      <c r="J11" s="48" t="str">
        <f t="shared" si="6"/>
        <v>土</v>
      </c>
      <c r="K11" s="49">
        <f t="shared" si="7"/>
        <v>45896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74</v>
      </c>
      <c r="B12" s="61" t="s">
        <v>78</v>
      </c>
      <c r="C12" s="49">
        <f t="shared" si="0"/>
        <v>45883</v>
      </c>
      <c r="D12" s="48" t="str">
        <f t="shared" si="1"/>
        <v>木</v>
      </c>
      <c r="E12" s="49">
        <f t="shared" ref="E12" si="9">I12-5</f>
        <v>45883</v>
      </c>
      <c r="F12" s="48" t="str">
        <f t="shared" si="3"/>
        <v>木</v>
      </c>
      <c r="G12" s="49">
        <f t="shared" si="4"/>
        <v>45887</v>
      </c>
      <c r="H12" s="48" t="str">
        <f t="shared" si="5"/>
        <v>月</v>
      </c>
      <c r="I12" s="49">
        <v>45888</v>
      </c>
      <c r="J12" s="48" t="str">
        <f t="shared" si="6"/>
        <v>火</v>
      </c>
      <c r="K12" s="49">
        <f t="shared" ref="K12" si="10">I12+12</f>
        <v>45900</v>
      </c>
      <c r="L12" s="51" t="str">
        <f t="shared" si="8"/>
        <v>日</v>
      </c>
      <c r="M12" s="15"/>
      <c r="N12" s="15"/>
      <c r="O12" s="18"/>
      <c r="P12" s="18"/>
    </row>
    <row r="13" spans="1:20" s="16" customFormat="1" ht="53.1" customHeight="1" x14ac:dyDescent="0.15">
      <c r="A13" s="50" t="s">
        <v>70</v>
      </c>
      <c r="B13" s="61" t="s">
        <v>79</v>
      </c>
      <c r="C13" s="49">
        <f t="shared" si="0"/>
        <v>45889</v>
      </c>
      <c r="D13" s="48" t="str">
        <f t="shared" si="1"/>
        <v>水</v>
      </c>
      <c r="E13" s="49">
        <f t="shared" ref="E13" si="11">I13-3</f>
        <v>45889</v>
      </c>
      <c r="F13" s="48" t="str">
        <f t="shared" si="3"/>
        <v>水</v>
      </c>
      <c r="G13" s="49">
        <f t="shared" si="4"/>
        <v>45891</v>
      </c>
      <c r="H13" s="48" t="str">
        <f t="shared" si="5"/>
        <v>金</v>
      </c>
      <c r="I13" s="49">
        <v>45892</v>
      </c>
      <c r="J13" s="48" t="str">
        <f t="shared" si="6"/>
        <v>土</v>
      </c>
      <c r="K13" s="49">
        <f t="shared" ref="K13" si="12">I13+11</f>
        <v>45903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2.5" customHeight="1" x14ac:dyDescent="0.15">
      <c r="A14" s="50" t="s">
        <v>73</v>
      </c>
      <c r="B14" s="61" t="s">
        <v>80</v>
      </c>
      <c r="C14" s="49">
        <f t="shared" si="0"/>
        <v>45890</v>
      </c>
      <c r="D14" s="48" t="str">
        <f t="shared" si="1"/>
        <v>木</v>
      </c>
      <c r="E14" s="49">
        <f t="shared" ref="E14" si="13">I14-5</f>
        <v>45890</v>
      </c>
      <c r="F14" s="48" t="str">
        <f t="shared" si="3"/>
        <v>木</v>
      </c>
      <c r="G14" s="49">
        <f t="shared" si="4"/>
        <v>45894</v>
      </c>
      <c r="H14" s="48" t="str">
        <f t="shared" si="5"/>
        <v>月</v>
      </c>
      <c r="I14" s="49">
        <v>45895</v>
      </c>
      <c r="J14" s="48" t="str">
        <f t="shared" si="6"/>
        <v>火</v>
      </c>
      <c r="K14" s="49">
        <f t="shared" ref="K14" si="14">I14+12</f>
        <v>45907</v>
      </c>
      <c r="L14" s="51" t="str">
        <f t="shared" si="8"/>
        <v>日</v>
      </c>
      <c r="M14" s="15"/>
      <c r="N14" s="15"/>
      <c r="O14" s="18"/>
      <c r="P14" s="18"/>
    </row>
    <row r="15" spans="1:20" s="16" customFormat="1" ht="52.5" customHeight="1" x14ac:dyDescent="0.15">
      <c r="A15" s="50" t="s">
        <v>68</v>
      </c>
      <c r="B15" s="61" t="s">
        <v>75</v>
      </c>
      <c r="C15" s="49">
        <f t="shared" si="0"/>
        <v>45896</v>
      </c>
      <c r="D15" s="48" t="str">
        <f t="shared" si="1"/>
        <v>水</v>
      </c>
      <c r="E15" s="49">
        <f t="shared" ref="E15" si="15">I15-3</f>
        <v>45896</v>
      </c>
      <c r="F15" s="48" t="str">
        <f t="shared" si="3"/>
        <v>水</v>
      </c>
      <c r="G15" s="49">
        <f t="shared" si="4"/>
        <v>45898</v>
      </c>
      <c r="H15" s="48" t="str">
        <f t="shared" si="5"/>
        <v>金</v>
      </c>
      <c r="I15" s="49">
        <v>45899</v>
      </c>
      <c r="J15" s="48" t="str">
        <f t="shared" si="6"/>
        <v>土</v>
      </c>
      <c r="K15" s="49">
        <f t="shared" ref="K15" si="16">I15+11</f>
        <v>45910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2.5" customHeight="1" x14ac:dyDescent="0.15">
      <c r="A16" s="50" t="s">
        <v>81</v>
      </c>
      <c r="B16" s="61" t="s">
        <v>82</v>
      </c>
      <c r="C16" s="49">
        <f t="shared" ref="C15:C18" si="17">E16</f>
        <v>45897</v>
      </c>
      <c r="D16" s="48" t="str">
        <f t="shared" ref="D15:D18" si="18">TEXT(C16,"aaa")</f>
        <v>木</v>
      </c>
      <c r="E16" s="49">
        <f t="shared" ref="E16" si="19">I16-5</f>
        <v>45897</v>
      </c>
      <c r="F16" s="48" t="str">
        <f t="shared" ref="F15:F18" si="20">TEXT(E16,"aaa")</f>
        <v>木</v>
      </c>
      <c r="G16" s="49">
        <f t="shared" ref="G15:G18" si="21">I16-1</f>
        <v>45901</v>
      </c>
      <c r="H16" s="48" t="str">
        <f t="shared" ref="H15:H18" si="22">TEXT(G16,"aaa")</f>
        <v>月</v>
      </c>
      <c r="I16" s="49">
        <v>45902</v>
      </c>
      <c r="J16" s="48" t="str">
        <f t="shared" ref="J15:J18" si="23">TEXT(I16,"aaa")</f>
        <v>火</v>
      </c>
      <c r="K16" s="49">
        <f t="shared" ref="K16" si="24">I16+12</f>
        <v>45914</v>
      </c>
      <c r="L16" s="51" t="str">
        <f t="shared" ref="L15:L18" si="25">TEXT(K16,"aaa")</f>
        <v>日</v>
      </c>
      <c r="M16" s="15"/>
      <c r="N16" s="15"/>
      <c r="O16" s="18"/>
      <c r="P16" s="18"/>
    </row>
    <row r="17" spans="1:19" s="16" customFormat="1" ht="52.5" customHeight="1" x14ac:dyDescent="0.15">
      <c r="A17" s="50" t="s">
        <v>71</v>
      </c>
      <c r="B17" s="61" t="s">
        <v>83</v>
      </c>
      <c r="C17" s="49">
        <f t="shared" si="17"/>
        <v>45903</v>
      </c>
      <c r="D17" s="48" t="str">
        <f t="shared" si="18"/>
        <v>水</v>
      </c>
      <c r="E17" s="49">
        <f t="shared" ref="E17" si="26">I17-3</f>
        <v>45903</v>
      </c>
      <c r="F17" s="48" t="str">
        <f t="shared" si="20"/>
        <v>水</v>
      </c>
      <c r="G17" s="49">
        <f t="shared" si="21"/>
        <v>45905</v>
      </c>
      <c r="H17" s="48" t="str">
        <f t="shared" si="22"/>
        <v>金</v>
      </c>
      <c r="I17" s="49">
        <v>45906</v>
      </c>
      <c r="J17" s="48" t="str">
        <f t="shared" si="23"/>
        <v>土</v>
      </c>
      <c r="K17" s="49">
        <f t="shared" ref="K17" si="27">I17+11</f>
        <v>45917</v>
      </c>
      <c r="L17" s="51" t="str">
        <f t="shared" si="25"/>
        <v>水</v>
      </c>
      <c r="M17" s="15"/>
      <c r="N17" s="15"/>
      <c r="O17" s="18"/>
      <c r="P17" s="18"/>
    </row>
    <row r="18" spans="1:19" s="16" customFormat="1" ht="52.5" customHeight="1" x14ac:dyDescent="0.15">
      <c r="A18" s="50" t="s">
        <v>72</v>
      </c>
      <c r="B18" s="61" t="s">
        <v>84</v>
      </c>
      <c r="C18" s="49">
        <f t="shared" si="17"/>
        <v>45904</v>
      </c>
      <c r="D18" s="48" t="str">
        <f t="shared" si="18"/>
        <v>木</v>
      </c>
      <c r="E18" s="49">
        <f t="shared" ref="E18" si="28">I18-5</f>
        <v>45904</v>
      </c>
      <c r="F18" s="48" t="str">
        <f t="shared" si="20"/>
        <v>木</v>
      </c>
      <c r="G18" s="49">
        <f t="shared" si="21"/>
        <v>45908</v>
      </c>
      <c r="H18" s="48" t="str">
        <f t="shared" si="22"/>
        <v>月</v>
      </c>
      <c r="I18" s="49">
        <v>45909</v>
      </c>
      <c r="J18" s="48" t="str">
        <f t="shared" si="23"/>
        <v>火</v>
      </c>
      <c r="K18" s="49">
        <f t="shared" ref="K18" si="29">I18+12</f>
        <v>45921</v>
      </c>
      <c r="L18" s="51" t="str">
        <f t="shared" si="25"/>
        <v>日</v>
      </c>
      <c r="M18" s="15"/>
      <c r="N18" s="15"/>
      <c r="O18" s="18"/>
      <c r="P18" s="18"/>
    </row>
    <row r="19" spans="1:19" s="16" customFormat="1" ht="52.5" customHeight="1" x14ac:dyDescent="0.15">
      <c r="A19" s="52" t="s">
        <v>69</v>
      </c>
      <c r="B19" s="62" t="s">
        <v>85</v>
      </c>
      <c r="C19" s="54">
        <f t="shared" ref="C19" si="30">E19</f>
        <v>45910</v>
      </c>
      <c r="D19" s="53" t="str">
        <f t="shared" ref="D19" si="31">TEXT(C19,"aaa")</f>
        <v>水</v>
      </c>
      <c r="E19" s="54">
        <f t="shared" ref="E19" si="32">I19-3</f>
        <v>45910</v>
      </c>
      <c r="F19" s="53" t="str">
        <f t="shared" ref="F19" si="33">TEXT(E19,"aaa")</f>
        <v>水</v>
      </c>
      <c r="G19" s="54">
        <f t="shared" ref="G19" si="34">I19-1</f>
        <v>45912</v>
      </c>
      <c r="H19" s="53" t="str">
        <f t="shared" ref="H19" si="35">TEXT(G19,"aaa")</f>
        <v>金</v>
      </c>
      <c r="I19" s="54">
        <v>45913</v>
      </c>
      <c r="J19" s="53" t="str">
        <f t="shared" ref="J19" si="36">TEXT(I19,"aaa")</f>
        <v>土</v>
      </c>
      <c r="K19" s="54">
        <f t="shared" ref="K19" si="37">I19+11</f>
        <v>45924</v>
      </c>
      <c r="L19" s="55" t="str">
        <f t="shared" ref="L19" si="38">TEXT(K19,"aaa")</f>
        <v>水</v>
      </c>
      <c r="M19" s="15"/>
      <c r="N19" s="15"/>
      <c r="O19" s="18"/>
      <c r="P19" s="18"/>
    </row>
    <row r="20" spans="1:19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9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N21" s="15"/>
      <c r="O21" s="18"/>
      <c r="P21" s="18"/>
    </row>
    <row r="22" spans="1:19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N22" s="15"/>
      <c r="O22" s="18"/>
      <c r="P22" s="18"/>
    </row>
    <row r="23" spans="1:19" s="16" customFormat="1" ht="41.25" customHeight="1" x14ac:dyDescent="0.15">
      <c r="N23" s="15"/>
      <c r="O23" s="18"/>
      <c r="P23" s="18"/>
    </row>
    <row r="24" spans="1:19" s="16" customFormat="1" ht="41.25" customHeight="1" x14ac:dyDescent="0.15">
      <c r="N24" s="15"/>
      <c r="O24" s="18"/>
      <c r="P24" s="18"/>
    </row>
    <row r="25" spans="1:19" s="16" customFormat="1" ht="41.25" customHeight="1" x14ac:dyDescent="0.15">
      <c r="N25" s="15"/>
      <c r="O25" s="18"/>
      <c r="P25" s="18"/>
    </row>
    <row r="26" spans="1:19" s="16" customFormat="1" ht="41.25" customHeight="1" x14ac:dyDescent="0.15"/>
    <row r="27" spans="1:19" s="16" customFormat="1" ht="41.25" customHeight="1" thickBot="1" x14ac:dyDescent="0.2">
      <c r="A27" s="24" t="s">
        <v>12</v>
      </c>
      <c r="B27" s="90" t="s">
        <v>13</v>
      </c>
      <c r="C27" s="91"/>
      <c r="D27" s="92"/>
      <c r="E27" s="90" t="s">
        <v>15</v>
      </c>
      <c r="F27" s="91"/>
      <c r="G27" s="91"/>
      <c r="H27" s="91"/>
      <c r="I27" s="91"/>
      <c r="J27" s="91"/>
      <c r="K27" s="91"/>
      <c r="L27" s="92"/>
      <c r="M27"/>
      <c r="N27"/>
      <c r="O27"/>
      <c r="P27"/>
      <c r="Q27"/>
      <c r="R27"/>
      <c r="S27"/>
    </row>
    <row r="28" spans="1:19" s="16" customFormat="1" ht="48.75" customHeight="1" thickTop="1" x14ac:dyDescent="0.15">
      <c r="A28" s="64" t="s">
        <v>18</v>
      </c>
      <c r="B28" s="66" t="s">
        <v>22</v>
      </c>
      <c r="C28" s="67"/>
      <c r="D28" s="68"/>
      <c r="E28" s="42" t="s">
        <v>23</v>
      </c>
      <c r="F28" s="25"/>
      <c r="G28" s="26"/>
      <c r="H28" s="26"/>
      <c r="I28" s="27"/>
      <c r="J28" s="28"/>
      <c r="K28" s="28"/>
      <c r="L28" s="29"/>
      <c r="M28"/>
      <c r="N28"/>
      <c r="O28"/>
      <c r="P28"/>
      <c r="Q28"/>
      <c r="R28"/>
      <c r="S28"/>
    </row>
    <row r="29" spans="1:19" ht="48.75" customHeight="1" x14ac:dyDescent="0.15">
      <c r="A29" s="65"/>
      <c r="B29" s="69"/>
      <c r="C29" s="70"/>
      <c r="D29" s="71"/>
      <c r="E29" s="30" t="s">
        <v>24</v>
      </c>
      <c r="F29" s="31"/>
      <c r="G29" s="32"/>
      <c r="H29" s="32"/>
      <c r="I29" s="33"/>
      <c r="J29" s="34"/>
      <c r="K29" s="34"/>
      <c r="L29" s="35" t="s">
        <v>25</v>
      </c>
    </row>
    <row r="30" spans="1:19" ht="48.75" customHeight="1" x14ac:dyDescent="0.15">
      <c r="A30" s="72" t="s">
        <v>19</v>
      </c>
      <c r="B30" s="73" t="s">
        <v>26</v>
      </c>
      <c r="C30" s="74"/>
      <c r="D30" s="75"/>
      <c r="E30" s="36" t="s">
        <v>27</v>
      </c>
      <c r="F30" s="37"/>
      <c r="G30" s="38"/>
      <c r="H30" s="38"/>
      <c r="I30" s="39"/>
      <c r="J30" s="40"/>
      <c r="K30" s="40"/>
      <c r="L30" s="44"/>
    </row>
    <row r="31" spans="1:19" ht="48.75" customHeight="1" x14ac:dyDescent="0.15">
      <c r="A31" s="65"/>
      <c r="B31" s="69"/>
      <c r="C31" s="70"/>
      <c r="D31" s="71"/>
      <c r="E31" s="43" t="s">
        <v>28</v>
      </c>
      <c r="F31" s="31"/>
      <c r="G31" s="32"/>
      <c r="H31" s="32"/>
      <c r="I31" s="33"/>
      <c r="J31" s="33"/>
      <c r="K31" s="34"/>
      <c r="L31" s="35" t="s">
        <v>29</v>
      </c>
    </row>
    <row r="32" spans="1:19" ht="48.75" customHeight="1" x14ac:dyDescent="0.15"/>
  </sheetData>
  <mergeCells count="24">
    <mergeCell ref="E27:L27"/>
    <mergeCell ref="M1:Q1"/>
    <mergeCell ref="K3:L3"/>
    <mergeCell ref="K4:L4"/>
    <mergeCell ref="G5:H5"/>
    <mergeCell ref="I5:J5"/>
    <mergeCell ref="K5:L5"/>
    <mergeCell ref="P3:Q3"/>
    <mergeCell ref="A28:A29"/>
    <mergeCell ref="B28:D29"/>
    <mergeCell ref="A30:A31"/>
    <mergeCell ref="B30:D31"/>
    <mergeCell ref="K6:L8"/>
    <mergeCell ref="G9:H9"/>
    <mergeCell ref="I9:J9"/>
    <mergeCell ref="K9:L9"/>
    <mergeCell ref="E6:F8"/>
    <mergeCell ref="G6:H8"/>
    <mergeCell ref="I6:J8"/>
    <mergeCell ref="A5:A9"/>
    <mergeCell ref="B5:B9"/>
    <mergeCell ref="C5:F5"/>
    <mergeCell ref="C6:D8"/>
    <mergeCell ref="B27:D27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40" zoomScaleNormal="40" zoomScaleSheetLayoutView="40" zoomScalePageLayoutView="40" workbookViewId="0">
      <selection activeCell="B21" sqref="B21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31</v>
      </c>
      <c r="P3" s="94">
        <v>45057</v>
      </c>
      <c r="Q3" s="94"/>
      <c r="R3" s="41" t="s">
        <v>32</v>
      </c>
    </row>
    <row r="4" spans="1:20" s="12" customFormat="1" ht="70.5" customHeight="1" x14ac:dyDescent="0.35">
      <c r="A4" s="11" t="s">
        <v>33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34</v>
      </c>
      <c r="B5" s="87" t="s">
        <v>2</v>
      </c>
      <c r="C5" s="87" t="s">
        <v>35</v>
      </c>
      <c r="D5" s="87"/>
      <c r="E5" s="87"/>
      <c r="F5" s="87"/>
      <c r="G5" s="95" t="s">
        <v>36</v>
      </c>
      <c r="H5" s="95"/>
      <c r="I5" s="95" t="s">
        <v>37</v>
      </c>
      <c r="J5" s="95"/>
      <c r="K5" s="95" t="s">
        <v>38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39</v>
      </c>
      <c r="D6" s="82"/>
      <c r="E6" s="82" t="s">
        <v>40</v>
      </c>
      <c r="F6" s="82"/>
      <c r="G6" s="83" t="s">
        <v>41</v>
      </c>
      <c r="H6" s="83"/>
      <c r="I6" s="83" t="s">
        <v>42</v>
      </c>
      <c r="J6" s="83"/>
      <c r="K6" s="76" t="s">
        <v>43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44</v>
      </c>
      <c r="J9" s="79"/>
      <c r="K9" s="80" t="s">
        <v>45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46</v>
      </c>
      <c r="B10" s="57" t="s">
        <v>47</v>
      </c>
      <c r="C10" s="58">
        <f t="shared" ref="C10:C16" si="0">E10</f>
        <v>45064</v>
      </c>
      <c r="D10" s="57" t="str">
        <f t="shared" ref="D10:D16" si="1">TEXT(C10,"aaa")</f>
        <v>木</v>
      </c>
      <c r="E10" s="58">
        <f t="shared" ref="E10:E16" si="2">G10-1</f>
        <v>45064</v>
      </c>
      <c r="F10" s="57" t="str">
        <f t="shared" ref="F10:F16" si="3">TEXT(E10,"aaa")</f>
        <v>木</v>
      </c>
      <c r="G10" s="58">
        <f t="shared" ref="G10:G16" si="4">I10-1</f>
        <v>45065</v>
      </c>
      <c r="H10" s="57" t="str">
        <f t="shared" ref="H10:H16" si="5">TEXT(G10,"aaa")</f>
        <v>金</v>
      </c>
      <c r="I10" s="58">
        <v>45066</v>
      </c>
      <c r="J10" s="57" t="str">
        <f t="shared" ref="J10:J16" si="6">TEXT(I10,"aaa")</f>
        <v>土</v>
      </c>
      <c r="K10" s="58">
        <f t="shared" ref="K10:K16" si="7">I10+11</f>
        <v>45077</v>
      </c>
      <c r="L10" s="59" t="str">
        <f t="shared" ref="L10:L16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48</v>
      </c>
      <c r="B11" s="48" t="s">
        <v>49</v>
      </c>
      <c r="C11" s="49">
        <f t="shared" si="0"/>
        <v>45071</v>
      </c>
      <c r="D11" s="48" t="str">
        <f t="shared" si="1"/>
        <v>木</v>
      </c>
      <c r="E11" s="49">
        <f t="shared" si="2"/>
        <v>45071</v>
      </c>
      <c r="F11" s="48" t="str">
        <f t="shared" si="3"/>
        <v>木</v>
      </c>
      <c r="G11" s="49">
        <f t="shared" si="4"/>
        <v>45072</v>
      </c>
      <c r="H11" s="48" t="str">
        <f t="shared" si="5"/>
        <v>金</v>
      </c>
      <c r="I11" s="49">
        <v>45073</v>
      </c>
      <c r="J11" s="48" t="str">
        <f t="shared" si="6"/>
        <v>土</v>
      </c>
      <c r="K11" s="49">
        <f t="shared" si="7"/>
        <v>45084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50</v>
      </c>
      <c r="B12" s="48" t="s">
        <v>51</v>
      </c>
      <c r="C12" s="49">
        <f t="shared" si="0"/>
        <v>45078</v>
      </c>
      <c r="D12" s="48" t="str">
        <f t="shared" si="1"/>
        <v>木</v>
      </c>
      <c r="E12" s="49">
        <f t="shared" si="2"/>
        <v>45078</v>
      </c>
      <c r="F12" s="48" t="str">
        <f t="shared" si="3"/>
        <v>木</v>
      </c>
      <c r="G12" s="49">
        <f t="shared" si="4"/>
        <v>45079</v>
      </c>
      <c r="H12" s="48" t="str">
        <f t="shared" si="5"/>
        <v>金</v>
      </c>
      <c r="I12" s="49">
        <v>45080</v>
      </c>
      <c r="J12" s="48" t="str">
        <f t="shared" si="6"/>
        <v>土</v>
      </c>
      <c r="K12" s="49">
        <f t="shared" si="7"/>
        <v>45091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52</v>
      </c>
      <c r="B13" s="48" t="s">
        <v>20</v>
      </c>
      <c r="C13" s="49">
        <f t="shared" si="0"/>
        <v>45085</v>
      </c>
      <c r="D13" s="48" t="str">
        <f t="shared" si="1"/>
        <v>木</v>
      </c>
      <c r="E13" s="49">
        <f t="shared" si="2"/>
        <v>45085</v>
      </c>
      <c r="F13" s="48" t="str">
        <f t="shared" si="3"/>
        <v>木</v>
      </c>
      <c r="G13" s="49">
        <f t="shared" si="4"/>
        <v>45086</v>
      </c>
      <c r="H13" s="48" t="str">
        <f t="shared" si="5"/>
        <v>金</v>
      </c>
      <c r="I13" s="49">
        <v>45087</v>
      </c>
      <c r="J13" s="48" t="str">
        <f t="shared" si="6"/>
        <v>土</v>
      </c>
      <c r="K13" s="49">
        <f t="shared" si="7"/>
        <v>45098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3.1" customHeight="1" x14ac:dyDescent="0.15">
      <c r="A14" s="50" t="s">
        <v>53</v>
      </c>
      <c r="B14" s="48" t="s">
        <v>54</v>
      </c>
      <c r="C14" s="49">
        <f t="shared" si="0"/>
        <v>45092</v>
      </c>
      <c r="D14" s="48" t="str">
        <f t="shared" si="1"/>
        <v>木</v>
      </c>
      <c r="E14" s="49">
        <f t="shared" si="2"/>
        <v>45092</v>
      </c>
      <c r="F14" s="48" t="str">
        <f t="shared" si="3"/>
        <v>木</v>
      </c>
      <c r="G14" s="49">
        <f t="shared" si="4"/>
        <v>45093</v>
      </c>
      <c r="H14" s="48" t="str">
        <f t="shared" si="5"/>
        <v>金</v>
      </c>
      <c r="I14" s="49">
        <v>45094</v>
      </c>
      <c r="J14" s="48" t="str">
        <f t="shared" si="6"/>
        <v>土</v>
      </c>
      <c r="K14" s="49">
        <f t="shared" si="7"/>
        <v>45105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3.1" customHeight="1" x14ac:dyDescent="0.15">
      <c r="A15" s="50" t="s">
        <v>48</v>
      </c>
      <c r="B15" s="48" t="s">
        <v>55</v>
      </c>
      <c r="C15" s="49">
        <f t="shared" si="0"/>
        <v>45099</v>
      </c>
      <c r="D15" s="48" t="str">
        <f t="shared" si="1"/>
        <v>木</v>
      </c>
      <c r="E15" s="49">
        <f t="shared" si="2"/>
        <v>45099</v>
      </c>
      <c r="F15" s="48" t="str">
        <f t="shared" si="3"/>
        <v>木</v>
      </c>
      <c r="G15" s="49">
        <f t="shared" si="4"/>
        <v>45100</v>
      </c>
      <c r="H15" s="48" t="str">
        <f t="shared" si="5"/>
        <v>金</v>
      </c>
      <c r="I15" s="49">
        <v>45101</v>
      </c>
      <c r="J15" s="48" t="str">
        <f t="shared" si="6"/>
        <v>土</v>
      </c>
      <c r="K15" s="49">
        <f t="shared" si="7"/>
        <v>45112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3.1" customHeight="1" x14ac:dyDescent="0.15">
      <c r="A16" s="52" t="s">
        <v>50</v>
      </c>
      <c r="B16" s="53" t="s">
        <v>56</v>
      </c>
      <c r="C16" s="54">
        <f t="shared" si="0"/>
        <v>45106</v>
      </c>
      <c r="D16" s="53" t="str">
        <f t="shared" si="1"/>
        <v>木</v>
      </c>
      <c r="E16" s="54">
        <f t="shared" si="2"/>
        <v>45106</v>
      </c>
      <c r="F16" s="53" t="str">
        <f t="shared" si="3"/>
        <v>木</v>
      </c>
      <c r="G16" s="54">
        <f t="shared" si="4"/>
        <v>45107</v>
      </c>
      <c r="H16" s="53" t="str">
        <f t="shared" si="5"/>
        <v>金</v>
      </c>
      <c r="I16" s="54">
        <v>45108</v>
      </c>
      <c r="J16" s="53" t="str">
        <f t="shared" si="6"/>
        <v>土</v>
      </c>
      <c r="K16" s="54">
        <f t="shared" si="7"/>
        <v>45119</v>
      </c>
      <c r="L16" s="55" t="str">
        <f t="shared" si="8"/>
        <v>水</v>
      </c>
      <c r="M16" s="15"/>
      <c r="N16" s="15"/>
      <c r="O16" s="18"/>
      <c r="P16" s="18"/>
    </row>
    <row r="17" spans="1:16" s="16" customFormat="1" ht="53.1" customHeight="1" x14ac:dyDescent="0.15">
      <c r="A17" s="60"/>
      <c r="B17" s="22"/>
      <c r="C17" s="22"/>
      <c r="D17" s="22"/>
      <c r="E17" s="22"/>
      <c r="F17" s="22"/>
      <c r="G17" s="22"/>
      <c r="H17" s="22"/>
      <c r="I17" s="23"/>
      <c r="J17" s="23"/>
      <c r="K17" s="15"/>
      <c r="M17" s="15"/>
      <c r="N17" s="15"/>
      <c r="O17" s="18"/>
      <c r="P17" s="18"/>
    </row>
    <row r="18" spans="1:16" s="16" customFormat="1" ht="30" customHeight="1" x14ac:dyDescent="0.15">
      <c r="A18" s="21"/>
      <c r="B18" s="22"/>
      <c r="C18" s="22"/>
      <c r="D18" s="22"/>
      <c r="E18" s="22"/>
      <c r="F18" s="22"/>
      <c r="G18" s="22"/>
      <c r="H18" s="22"/>
      <c r="I18" s="23"/>
      <c r="J18" s="23"/>
      <c r="K18" s="15"/>
      <c r="M18" s="15"/>
      <c r="N18" s="15"/>
      <c r="O18" s="18"/>
      <c r="P18" s="18"/>
    </row>
    <row r="19" spans="1:16" s="16" customFormat="1" ht="30" customHeight="1" x14ac:dyDescent="0.15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15"/>
      <c r="M19" s="15"/>
      <c r="N19" s="15"/>
      <c r="O19" s="18"/>
      <c r="P19" s="18"/>
    </row>
    <row r="20" spans="1:16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6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M21" s="15"/>
      <c r="N21" s="15"/>
      <c r="O21" s="18"/>
      <c r="P21" s="18"/>
    </row>
    <row r="22" spans="1:16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M22" s="15"/>
      <c r="N22" s="15"/>
      <c r="O22" s="18"/>
      <c r="P22" s="18"/>
    </row>
    <row r="23" spans="1:16" s="16" customFormat="1" ht="30" customHeight="1" x14ac:dyDescent="0.15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15"/>
      <c r="M23" s="15"/>
      <c r="N23" s="15"/>
      <c r="O23" s="18"/>
      <c r="P23" s="18"/>
    </row>
    <row r="24" spans="1:16" s="16" customFormat="1" ht="30" customHeight="1" x14ac:dyDescent="0.15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15"/>
      <c r="M24" s="15"/>
      <c r="N24" s="15"/>
      <c r="O24" s="18"/>
      <c r="P24" s="18"/>
    </row>
    <row r="25" spans="1:16" s="16" customFormat="1" ht="41.25" customHeight="1" thickBot="1" x14ac:dyDescent="0.2">
      <c r="A25" s="24" t="s">
        <v>12</v>
      </c>
      <c r="B25" s="90" t="s">
        <v>13</v>
      </c>
      <c r="C25" s="91"/>
      <c r="D25" s="92"/>
      <c r="E25" s="90" t="s">
        <v>57</v>
      </c>
      <c r="F25" s="91"/>
      <c r="G25" s="91"/>
      <c r="H25" s="91"/>
      <c r="I25" s="91"/>
      <c r="J25" s="91"/>
      <c r="K25" s="91"/>
      <c r="L25" s="92"/>
      <c r="N25" s="15"/>
      <c r="O25" s="18"/>
      <c r="P25" s="18"/>
    </row>
    <row r="26" spans="1:16" s="16" customFormat="1" ht="41.25" customHeight="1" thickTop="1" x14ac:dyDescent="0.15">
      <c r="A26" s="64" t="s">
        <v>58</v>
      </c>
      <c r="B26" s="66" t="s">
        <v>59</v>
      </c>
      <c r="C26" s="67"/>
      <c r="D26" s="68"/>
      <c r="E26" s="42" t="s">
        <v>60</v>
      </c>
      <c r="F26" s="25"/>
      <c r="G26" s="26"/>
      <c r="H26" s="26"/>
      <c r="I26" s="27"/>
      <c r="J26" s="28"/>
      <c r="K26" s="28"/>
      <c r="L26" s="29"/>
      <c r="N26" s="15"/>
      <c r="O26" s="18"/>
      <c r="P26" s="18"/>
    </row>
    <row r="27" spans="1:16" s="16" customFormat="1" ht="41.25" customHeight="1" x14ac:dyDescent="0.15">
      <c r="A27" s="97"/>
      <c r="B27" s="69"/>
      <c r="C27" s="70"/>
      <c r="D27" s="71"/>
      <c r="E27" s="30" t="s">
        <v>61</v>
      </c>
      <c r="F27" s="31"/>
      <c r="G27" s="32"/>
      <c r="H27" s="32"/>
      <c r="I27" s="33"/>
      <c r="J27" s="34"/>
      <c r="K27" s="34"/>
      <c r="L27" s="35" t="s">
        <v>62</v>
      </c>
      <c r="N27" s="15"/>
      <c r="O27" s="18"/>
      <c r="P27" s="18"/>
    </row>
    <row r="28" spans="1:16" s="16" customFormat="1" ht="41.25" customHeight="1" x14ac:dyDescent="0.15">
      <c r="A28" s="98" t="s">
        <v>63</v>
      </c>
      <c r="B28" s="73" t="s">
        <v>64</v>
      </c>
      <c r="C28" s="74"/>
      <c r="D28" s="75"/>
      <c r="E28" s="36" t="s">
        <v>65</v>
      </c>
      <c r="F28" s="37"/>
      <c r="G28" s="38"/>
      <c r="H28" s="38"/>
      <c r="I28" s="39"/>
      <c r="J28" s="40"/>
      <c r="K28" s="40"/>
      <c r="L28" s="44"/>
      <c r="N28" s="15"/>
      <c r="O28" s="18"/>
      <c r="P28" s="18"/>
    </row>
    <row r="29" spans="1:16" s="16" customFormat="1" ht="41.25" customHeight="1" x14ac:dyDescent="0.15">
      <c r="A29" s="99"/>
      <c r="B29" s="69"/>
      <c r="C29" s="70"/>
      <c r="D29" s="71"/>
      <c r="E29" s="43" t="s">
        <v>66</v>
      </c>
      <c r="F29" s="31"/>
      <c r="G29" s="32"/>
      <c r="H29" s="32"/>
      <c r="I29" s="33"/>
      <c r="J29" s="33"/>
      <c r="K29" s="34"/>
      <c r="L29" s="35" t="s">
        <v>67</v>
      </c>
      <c r="N29" s="15"/>
      <c r="O29" s="18"/>
      <c r="P29" s="18"/>
    </row>
    <row r="30" spans="1:16" s="16" customFormat="1" ht="15" customHeight="1" x14ac:dyDescent="0.15"/>
  </sheetData>
  <mergeCells count="24">
    <mergeCell ref="B25:D25"/>
    <mergeCell ref="E25:L25"/>
    <mergeCell ref="A26:A27"/>
    <mergeCell ref="B26:D27"/>
    <mergeCell ref="A28:A29"/>
    <mergeCell ref="B28:D29"/>
    <mergeCell ref="K9:L9"/>
    <mergeCell ref="M1:Q1"/>
    <mergeCell ref="K3:L3"/>
    <mergeCell ref="P3:Q3"/>
    <mergeCell ref="K4:L4"/>
    <mergeCell ref="K5:L5"/>
    <mergeCell ref="K6:L8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ポートケラン</vt:lpstr>
      <vt:lpstr>ポートケラン SEINO</vt:lpstr>
      <vt:lpstr>ポートケラン!Print_Area</vt:lpstr>
      <vt:lpstr>'ポートケラン SEINO'!Print_Area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2024-12-16T08:54:56Z</cp:lastPrinted>
  <dcterms:created xsi:type="dcterms:W3CDTF">2016-08-19T00:46:20Z</dcterms:created>
  <dcterms:modified xsi:type="dcterms:W3CDTF">2025-08-05T01:53:51Z</dcterms:modified>
</cp:coreProperties>
</file>