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基隆!$A$1:$U$33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9" i="2" l="1"/>
  <c r="P19" i="2" s="1"/>
  <c r="N19" i="2"/>
  <c r="K19" i="2"/>
  <c r="L19" i="2" s="1"/>
  <c r="I19" i="2"/>
  <c r="J19" i="2" s="1"/>
  <c r="G19" i="2"/>
  <c r="H19" i="2" s="1"/>
  <c r="E19" i="2"/>
  <c r="F19" i="2" s="1"/>
  <c r="C19" i="2"/>
  <c r="D19" i="2" s="1"/>
  <c r="P18" i="2"/>
  <c r="O18" i="2"/>
  <c r="N18" i="2"/>
  <c r="K18" i="2"/>
  <c r="L18" i="2" s="1"/>
  <c r="J18" i="2"/>
  <c r="I18" i="2"/>
  <c r="G18" i="2"/>
  <c r="H18" i="2" s="1"/>
  <c r="E18" i="2"/>
  <c r="F18" i="2" s="1"/>
  <c r="C18" i="2"/>
  <c r="D18" i="2" s="1"/>
  <c r="O17" i="2"/>
  <c r="P17" i="2" s="1"/>
  <c r="N17" i="2"/>
  <c r="K17" i="2"/>
  <c r="L17" i="2" s="1"/>
  <c r="I17" i="2"/>
  <c r="J17" i="2" s="1"/>
  <c r="H17" i="2"/>
  <c r="G17" i="2"/>
  <c r="E17" i="2"/>
  <c r="C17" i="2" s="1"/>
  <c r="D17" i="2" s="1"/>
  <c r="O16" i="2"/>
  <c r="P16" i="2" s="1"/>
  <c r="N16" i="2"/>
  <c r="L16" i="2"/>
  <c r="K16" i="2"/>
  <c r="I16" i="2"/>
  <c r="J16" i="2" s="1"/>
  <c r="G16" i="2"/>
  <c r="H16" i="2" s="1"/>
  <c r="E16" i="2"/>
  <c r="F16" i="2" s="1"/>
  <c r="C16" i="2"/>
  <c r="D16" i="2" s="1"/>
  <c r="P15" i="2"/>
  <c r="O15" i="2"/>
  <c r="N15" i="2"/>
  <c r="K15" i="2"/>
  <c r="L15" i="2" s="1"/>
  <c r="J15" i="2"/>
  <c r="I15" i="2"/>
  <c r="G15" i="2"/>
  <c r="H15" i="2" s="1"/>
  <c r="F15" i="2"/>
  <c r="E15" i="2"/>
  <c r="C15" i="2"/>
  <c r="D15" i="2" s="1"/>
  <c r="O14" i="2"/>
  <c r="P14" i="2" s="1"/>
  <c r="N14" i="2"/>
  <c r="K14" i="2"/>
  <c r="L14" i="2" s="1"/>
  <c r="I14" i="2"/>
  <c r="J14" i="2" s="1"/>
  <c r="E14" i="2"/>
  <c r="F14" i="2" s="1"/>
  <c r="P13" i="2"/>
  <c r="O13" i="2"/>
  <c r="N13" i="2"/>
  <c r="L13" i="2"/>
  <c r="K13" i="2"/>
  <c r="I13" i="2"/>
  <c r="J13" i="2" s="1"/>
  <c r="H13" i="2"/>
  <c r="G13" i="2"/>
  <c r="E13" i="2"/>
  <c r="F13" i="2" s="1"/>
  <c r="C13" i="2"/>
  <c r="D13" i="2" s="1"/>
  <c r="O12" i="2"/>
  <c r="P12" i="2" s="1"/>
  <c r="N12" i="2"/>
  <c r="K12" i="2"/>
  <c r="L12" i="2" s="1"/>
  <c r="I12" i="2"/>
  <c r="J12" i="2" s="1"/>
  <c r="G12" i="2"/>
  <c r="H12" i="2" s="1"/>
  <c r="F12" i="2"/>
  <c r="E12" i="2"/>
  <c r="C12" i="2" s="1"/>
  <c r="D12" i="2" s="1"/>
  <c r="O11" i="2"/>
  <c r="P11" i="2" s="1"/>
  <c r="N11" i="2"/>
  <c r="K11" i="2"/>
  <c r="L11" i="2" s="1"/>
  <c r="J11" i="2"/>
  <c r="I11" i="2"/>
  <c r="G11" i="2"/>
  <c r="H11" i="2" s="1"/>
  <c r="E11" i="2"/>
  <c r="F11" i="2" s="1"/>
  <c r="O10" i="2"/>
  <c r="P10" i="2" s="1"/>
  <c r="N10" i="2"/>
  <c r="K10" i="2"/>
  <c r="G10" i="2" s="1"/>
  <c r="H10" i="2" s="1"/>
  <c r="I10" i="2"/>
  <c r="J10" i="2" s="1"/>
  <c r="F10" i="2"/>
  <c r="E10" i="2"/>
  <c r="C10" i="2"/>
  <c r="D10" i="2" s="1"/>
  <c r="G14" i="2" l="1"/>
  <c r="H14" i="2" s="1"/>
  <c r="L10" i="2"/>
  <c r="F17" i="2"/>
  <c r="C11" i="2"/>
  <c r="D11" i="2" s="1"/>
  <c r="C14" i="2"/>
  <c r="D14" i="2" s="1"/>
</calcChain>
</file>

<file path=xl/sharedStrings.xml><?xml version="1.0" encoding="utf-8"?>
<sst xmlns="http://schemas.openxmlformats.org/spreadsheetml/2006/main" count="53" uniqueCount="46">
  <si>
    <t>　　　　　　　　　　KEELUNG SCHEDULE - 関西　　</t>
    <phoneticPr fontId="3"/>
  </si>
  <si>
    <t>連絡先：大阪海運
TEL：06-7730-1075/FAX：06-7730-1088</t>
    <rPh sb="0" eb="3">
      <t>レンラクサキ</t>
    </rPh>
    <phoneticPr fontId="3"/>
  </si>
  <si>
    <t>From Osaka / Kobe</t>
    <phoneticPr fontId="3"/>
  </si>
  <si>
    <t>VESSEL</t>
    <phoneticPr fontId="3"/>
  </si>
  <si>
    <t>VOY</t>
  </si>
  <si>
    <t>CFS CUT</t>
  </si>
  <si>
    <t>ETA</t>
    <phoneticPr fontId="3"/>
  </si>
  <si>
    <t>ETD</t>
    <phoneticPr fontId="3"/>
  </si>
  <si>
    <t>OSA</t>
    <phoneticPr fontId="3"/>
  </si>
  <si>
    <t>KOB</t>
  </si>
  <si>
    <t>KLG</t>
    <phoneticPr fontId="3"/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</si>
  <si>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</si>
  <si>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</si>
  <si>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</si>
  <si>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大阪 CFS</t>
    <rPh sb="0" eb="2">
      <t>オオサカ</t>
    </rPh>
    <phoneticPr fontId="3"/>
  </si>
  <si>
    <t>日東物流株式会社
南港R物流センター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ナンコウ</t>
    </rPh>
    <rPh sb="12" eb="14">
      <t>ブツリュウ</t>
    </rPh>
    <phoneticPr fontId="13"/>
  </si>
  <si>
    <t>大阪市住之江区南港北3-2-46</t>
    <rPh sb="0" eb="3">
      <t>オオサカシ</t>
    </rPh>
    <rPh sb="3" eb="7">
      <t>スミノエク</t>
    </rPh>
    <rPh sb="7" eb="10">
      <t>ナンコウキタ</t>
    </rPh>
    <phoneticPr fontId="3"/>
  </si>
  <si>
    <t>税関名称：NITTO-NANKO-R</t>
    <phoneticPr fontId="3"/>
  </si>
  <si>
    <t>TEL: 06-6612-8711　　FAX: 06-6614-1921</t>
    <phoneticPr fontId="3"/>
  </si>
  <si>
    <t>神戸 CFS</t>
    <rPh sb="0" eb="2">
      <t>コウベ</t>
    </rPh>
    <phoneticPr fontId="3"/>
  </si>
  <si>
    <t>三菱倉庫㈱
六甲C-5倉庫(C-4営業所内)</t>
    <rPh sb="0" eb="2">
      <t>ミツビシ</t>
    </rPh>
    <rPh sb="2" eb="4">
      <t>ソウコ</t>
    </rPh>
    <rPh sb="6" eb="8">
      <t>ロッコウ</t>
    </rPh>
    <rPh sb="11" eb="13">
      <t>ソウコ</t>
    </rPh>
    <rPh sb="17" eb="19">
      <t>エイギョウ</t>
    </rPh>
    <rPh sb="19" eb="20">
      <t>ジョ</t>
    </rPh>
    <rPh sb="20" eb="21">
      <t>ナイ</t>
    </rPh>
    <phoneticPr fontId="13"/>
  </si>
  <si>
    <t>税関名称：六甲C-5 H.W.</t>
    <phoneticPr fontId="3"/>
  </si>
  <si>
    <t>TEL: 078-857-0292    FAX: 078-857-0484</t>
    <phoneticPr fontId="3"/>
  </si>
  <si>
    <t>2-3 DAYS</t>
    <phoneticPr fontId="3"/>
  </si>
  <si>
    <t>神戸市東灘区向洋町西6-5</t>
    <rPh sb="0" eb="3">
      <t>コウベシ</t>
    </rPh>
    <rPh sb="3" eb="6">
      <t>ヒガシナダク</t>
    </rPh>
    <rPh sb="6" eb="9">
      <t>コウヨウチョウ</t>
    </rPh>
    <rPh sb="9" eb="10">
      <t>ニシ</t>
    </rPh>
    <phoneticPr fontId="3"/>
  </si>
  <si>
    <t>日付：</t>
    <rPh sb="0" eb="2">
      <t>ヒヅケ</t>
    </rPh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</si>
  <si>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</si>
  <si>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N</t>
    <phoneticPr fontId="42"/>
  </si>
  <si>
    <t>25012S</t>
  </si>
  <si>
    <t>25013S</t>
    <phoneticPr fontId="42"/>
  </si>
  <si>
    <t>25014S</t>
    <phoneticPr fontId="42"/>
  </si>
  <si>
    <t>212S</t>
    <phoneticPr fontId="42"/>
  </si>
  <si>
    <t>262S</t>
    <phoneticPr fontId="42"/>
  </si>
  <si>
    <t xml:space="preserve">HORAI BRIDGE </t>
    <phoneticPr fontId="42"/>
  </si>
  <si>
    <t xml:space="preserve">TS SHENZHEN </t>
    <phoneticPr fontId="42"/>
  </si>
  <si>
    <t xml:space="preserve">YM IMPROVEMENT </t>
    <phoneticPr fontId="42"/>
  </si>
  <si>
    <t>234S</t>
    <phoneticPr fontId="42"/>
  </si>
  <si>
    <t>394S</t>
    <phoneticPr fontId="42"/>
  </si>
  <si>
    <t>25016S</t>
    <phoneticPr fontId="42"/>
  </si>
  <si>
    <t>TS KOBE</t>
    <phoneticPr fontId="42"/>
  </si>
  <si>
    <t>YM INCEPTION</t>
    <phoneticPr fontId="42"/>
  </si>
  <si>
    <t>TS SHENZHEN</t>
    <phoneticPr fontId="42"/>
  </si>
  <si>
    <t>YM IMMENSE</t>
    <phoneticPr fontId="42"/>
  </si>
  <si>
    <t>HORAI BRIDGE</t>
    <phoneticPr fontId="42"/>
  </si>
  <si>
    <t>213S</t>
    <phoneticPr fontId="42"/>
  </si>
  <si>
    <t>25015S</t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</si>
</sst>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m/d;@"/>
    <numFmt numFmtId="177" formatCode="\$#,##0\ ;\(\$#,##0\)"/>
    <numFmt numFmtId="178" formatCode="&quot;VND&quot;#,##0_);[Red]\(&quot;VND&quot;#,##0\)"/>
    <numFmt numFmtId="179" formatCode="&quot;¥&quot;#,##0;[Red]&quot;¥&quot;&quot;¥&quot;\-#,##0"/>
    <numFmt numFmtId="180" formatCode="&quot;¥&quot;#,##0.00;[Red]&quot;¥&quot;&quot;¥&quot;&quot;¥&quot;&quot;¥&quot;&quot;¥&quot;&quot;¥&quot;\-#,##0.00"/>
  </numFmts>
  <fonts count="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color theme="1"/>
      <name val="Meiryo UI"/>
      <family val="3"/>
      <charset val="128"/>
    </font>
    <font>
      <sz val="22"/>
      <name val="Meiryo UI"/>
      <family val="3"/>
      <charset val="128"/>
    </font>
    <font>
      <sz val="14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i/>
      <sz val="22"/>
      <name val="Meiryo UI"/>
      <family val="3"/>
      <charset val="128"/>
    </font>
    <font>
      <sz val="6"/>
      <name val="ＭＳ ゴシック"/>
      <family val="3"/>
      <charset val="128"/>
    </font>
    <font>
      <sz val="1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8" fontId="35" fillId="0" borderId="0"/>
    <xf numFmtId="0" fontId="30" fillId="0" borderId="6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2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10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Alignment="1"/>
    <xf numFmtId="0" fontId="14" fillId="0" borderId="0" xfId="1" applyFont="1" applyFill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49" fontId="25" fillId="0" borderId="6" xfId="1" applyNumberFormat="1" applyFont="1" applyFill="1" applyBorder="1" applyAlignment="1" applyProtection="1">
      <alignment vertical="center"/>
      <protection locked="0"/>
    </xf>
    <xf numFmtId="0" fontId="26" fillId="0" borderId="0" xfId="1" applyFont="1" applyFill="1" applyBorder="1" applyAlignment="1">
      <alignment vertical="center"/>
    </xf>
    <xf numFmtId="0" fontId="26" fillId="0" borderId="6" xfId="1" applyFont="1" applyFill="1" applyBorder="1" applyAlignment="1">
      <alignment vertical="center"/>
    </xf>
    <xf numFmtId="176" fontId="25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6" xfId="2" applyFont="1" applyBorder="1" applyAlignment="1">
      <alignment horizontal="center" vertical="center"/>
    </xf>
    <xf numFmtId="0" fontId="26" fillId="0" borderId="7" xfId="1" applyFont="1" applyFill="1" applyBorder="1" applyAlignment="1">
      <alignment horizontal="right" vertical="center"/>
    </xf>
    <xf numFmtId="49" fontId="25" fillId="0" borderId="0" xfId="1" applyNumberFormat="1" applyFont="1" applyFill="1" applyBorder="1" applyAlignment="1" applyProtection="1">
      <alignment vertical="center"/>
      <protection locked="0"/>
    </xf>
    <xf numFmtId="176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2" applyFont="1" applyBorder="1" applyAlignment="1">
      <alignment horizontal="center" vertical="center"/>
    </xf>
    <xf numFmtId="0" fontId="26" fillId="0" borderId="4" xfId="1" applyFont="1" applyFill="1" applyBorder="1" applyAlignment="1">
      <alignment vertical="center"/>
    </xf>
    <xf numFmtId="0" fontId="27" fillId="0" borderId="0" xfId="1" applyFont="1" applyFill="1" applyBorder="1" applyAlignment="1">
      <alignment horizontal="right" vertical="center"/>
    </xf>
    <xf numFmtId="49" fontId="25" fillId="0" borderId="11" xfId="1" applyNumberFormat="1" applyFont="1" applyFill="1" applyBorder="1" applyAlignment="1" applyProtection="1">
      <alignment vertical="center"/>
      <protection locked="0"/>
    </xf>
    <xf numFmtId="0" fontId="26" fillId="0" borderId="11" xfId="1" applyFont="1" applyFill="1" applyBorder="1" applyAlignment="1">
      <alignment vertical="center"/>
    </xf>
    <xf numFmtId="176" fontId="25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1" xfId="2" applyFont="1" applyBorder="1" applyAlignment="1">
      <alignment horizontal="center" vertical="center"/>
    </xf>
    <xf numFmtId="0" fontId="26" fillId="0" borderId="3" xfId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vertical="center"/>
    </xf>
    <xf numFmtId="49" fontId="25" fillId="0" borderId="8" xfId="1" applyNumberFormat="1" applyFont="1" applyFill="1" applyBorder="1" applyAlignment="1" applyProtection="1">
      <alignment vertical="center"/>
      <protection locked="0"/>
    </xf>
    <xf numFmtId="49" fontId="25" fillId="0" borderId="1" xfId="1" applyNumberFormat="1" applyFont="1" applyFill="1" applyBorder="1" applyAlignment="1" applyProtection="1">
      <alignment vertical="center"/>
      <protection locked="0"/>
    </xf>
    <xf numFmtId="0" fontId="26" fillId="0" borderId="1" xfId="1" applyFont="1" applyFill="1" applyBorder="1" applyAlignment="1">
      <alignment vertical="center"/>
    </xf>
    <xf numFmtId="176" fontId="25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2" applyFont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/>
    </xf>
    <xf numFmtId="0" fontId="26" fillId="0" borderId="9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7" fillId="0" borderId="17" xfId="1" applyFont="1" applyBorder="1" applyAlignment="1">
      <alignment horizontal="center" vertical="center"/>
    </xf>
    <xf numFmtId="14" fontId="41" fillId="0" borderId="0" xfId="1" applyNumberFormat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14" fontId="9" fillId="0" borderId="0" xfId="1" applyNumberFormat="1" applyFont="1" applyFill="1" applyAlignment="1">
      <alignment horizontal="center" vertical="center"/>
    </xf>
    <xf numFmtId="0" fontId="43" fillId="0" borderId="0" xfId="1" applyFont="1" applyFill="1" applyAlignment="1">
      <alignment horizontal="left" vertical="center"/>
    </xf>
    <xf numFmtId="49" fontId="20" fillId="0" borderId="0" xfId="1" applyNumberFormat="1" applyFont="1" applyFill="1" applyBorder="1" applyAlignment="1" applyProtection="1">
      <alignment vertical="center"/>
      <protection locked="0"/>
    </xf>
    <xf numFmtId="49" fontId="20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>
      <alignment horizontal="center" vertical="center"/>
    </xf>
    <xf numFmtId="176" fontId="22" fillId="0" borderId="0" xfId="1" applyNumberFormat="1" applyFont="1" applyFill="1" applyBorder="1" applyAlignment="1">
      <alignment horizontal="center" vertical="center"/>
    </xf>
    <xf numFmtId="49" fontId="20" fillId="0" borderId="19" xfId="1" applyNumberFormat="1" applyFont="1" applyFill="1" applyBorder="1" applyAlignment="1" applyProtection="1">
      <alignment vertical="center"/>
      <protection locked="0"/>
    </xf>
    <xf numFmtId="49" fontId="20" fillId="0" borderId="18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18" xfId="1" applyNumberFormat="1" applyFont="1" applyFill="1" applyBorder="1" applyAlignment="1" applyProtection="1">
      <alignment horizontal="center" vertical="center"/>
      <protection locked="0"/>
    </xf>
    <xf numFmtId="0" fontId="22" fillId="0" borderId="18" xfId="1" applyFont="1" applyFill="1" applyBorder="1" applyAlignment="1">
      <alignment horizontal="center" vertical="center"/>
    </xf>
    <xf numFmtId="176" fontId="22" fillId="0" borderId="18" xfId="1" applyNumberFormat="1" applyFont="1" applyFill="1" applyBorder="1" applyAlignment="1">
      <alignment horizontal="center" vertical="center"/>
    </xf>
    <xf numFmtId="176" fontId="20" fillId="4" borderId="20" xfId="1" applyNumberFormat="1" applyFont="1" applyFill="1" applyBorder="1" applyAlignment="1" applyProtection="1">
      <alignment horizontal="center" vertical="center"/>
      <protection locked="0"/>
    </xf>
    <xf numFmtId="49" fontId="20" fillId="0" borderId="21" xfId="1" applyNumberFormat="1" applyFont="1" applyFill="1" applyBorder="1" applyAlignment="1" applyProtection="1">
      <alignment vertical="center"/>
      <protection locked="0"/>
    </xf>
    <xf numFmtId="49" fontId="20" fillId="0" borderId="22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22" xfId="1" applyNumberFormat="1" applyFont="1" applyFill="1" applyBorder="1" applyAlignment="1" applyProtection="1">
      <alignment horizontal="center" vertical="center"/>
      <protection locked="0"/>
    </xf>
    <xf numFmtId="0" fontId="22" fillId="0" borderId="22" xfId="1" applyFont="1" applyFill="1" applyBorder="1" applyAlignment="1">
      <alignment horizontal="center" vertical="center"/>
    </xf>
    <xf numFmtId="176" fontId="22" fillId="0" borderId="22" xfId="1" applyNumberFormat="1" applyFont="1" applyFill="1" applyBorder="1" applyAlignment="1">
      <alignment horizontal="center" vertical="center"/>
    </xf>
    <xf numFmtId="176" fontId="20" fillId="4" borderId="23" xfId="1" applyNumberFormat="1" applyFont="1" applyFill="1" applyBorder="1" applyAlignment="1" applyProtection="1">
      <alignment horizontal="center" vertical="center"/>
      <protection locked="0"/>
    </xf>
    <xf numFmtId="0" fontId="17" fillId="3" borderId="24" xfId="1" applyNumberFormat="1" applyFont="1" applyFill="1" applyBorder="1" applyAlignment="1">
      <alignment vertical="center"/>
    </xf>
    <xf numFmtId="0" fontId="12" fillId="3" borderId="24" xfId="1" applyNumberFormat="1" applyFont="1" applyFill="1" applyBorder="1" applyAlignment="1">
      <alignment vertical="center"/>
    </xf>
    <xf numFmtId="176" fontId="20" fillId="0" borderId="0" xfId="1" applyNumberFormat="1" applyFont="1" applyFill="1" applyBorder="1" applyAlignment="1" applyProtection="1">
      <alignment horizontal="center" vertical="center"/>
      <protection locked="0"/>
    </xf>
    <xf numFmtId="49" fontId="20" fillId="0" borderId="41" xfId="1" applyNumberFormat="1" applyFont="1" applyFill="1" applyBorder="1" applyAlignment="1" applyProtection="1">
      <alignment vertical="center"/>
      <protection locked="0"/>
    </xf>
    <xf numFmtId="49" fontId="20" fillId="0" borderId="42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42" xfId="1" applyNumberFormat="1" applyFont="1" applyFill="1" applyBorder="1" applyAlignment="1" applyProtection="1">
      <alignment horizontal="center" vertical="center"/>
      <protection locked="0"/>
    </xf>
    <xf numFmtId="0" fontId="22" fillId="0" borderId="42" xfId="1" applyFont="1" applyFill="1" applyBorder="1" applyAlignment="1">
      <alignment horizontal="center" vertical="center"/>
    </xf>
    <xf numFmtId="176" fontId="22" fillId="0" borderId="42" xfId="1" applyNumberFormat="1" applyFont="1" applyFill="1" applyBorder="1" applyAlignment="1">
      <alignment horizontal="center" vertical="center"/>
    </xf>
    <xf numFmtId="176" fontId="20" fillId="4" borderId="43" xfId="1" applyNumberFormat="1" applyFont="1" applyFill="1" applyBorder="1" applyAlignment="1" applyProtection="1">
      <alignment horizontal="center" vertical="center"/>
      <protection locked="0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17" fillId="3" borderId="25" xfId="1" applyNumberFormat="1" applyFont="1" applyFill="1" applyBorder="1" applyAlignment="1">
      <alignment horizontal="center" vertical="center"/>
    </xf>
    <xf numFmtId="0" fontId="17" fillId="3" borderId="26" xfId="1" applyNumberFormat="1" applyFont="1" applyFill="1" applyBorder="1" applyAlignment="1">
      <alignment horizontal="center" vertical="center"/>
    </xf>
    <xf numFmtId="0" fontId="17" fillId="3" borderId="27" xfId="1" applyNumberFormat="1" applyFont="1" applyFill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7" fillId="3" borderId="29" xfId="1" applyNumberFormat="1" applyFont="1" applyFill="1" applyBorder="1" applyAlignment="1">
      <alignment horizontal="center" vertical="center"/>
    </xf>
    <xf numFmtId="0" fontId="17" fillId="3" borderId="30" xfId="1" applyNumberFormat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18" fillId="3" borderId="39" xfId="1" applyFont="1" applyFill="1" applyBorder="1" applyAlignment="1">
      <alignment horizontal="center" vertical="center"/>
    </xf>
    <xf numFmtId="0" fontId="18" fillId="3" borderId="27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40" xfId="1" applyFont="1" applyFill="1" applyBorder="1" applyAlignment="1">
      <alignment horizontal="center" vertical="center"/>
    </xf>
    <xf numFmtId="0" fontId="12" fillId="3" borderId="25" xfId="1" applyNumberFormat="1" applyFont="1" applyFill="1" applyBorder="1" applyAlignment="1">
      <alignment horizontal="center" vertical="center"/>
    </xf>
    <xf numFmtId="0" fontId="12" fillId="3" borderId="26" xfId="1" applyNumberFormat="1" applyFont="1" applyFill="1" applyBorder="1" applyAlignment="1">
      <alignment horizontal="center" vertical="center"/>
    </xf>
    <xf numFmtId="0" fontId="12" fillId="3" borderId="39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5" fillId="3" borderId="31" xfId="1" applyNumberFormat="1" applyFont="1" applyFill="1" applyBorder="1" applyAlignment="1">
      <alignment horizontal="center" vertical="center"/>
    </xf>
    <xf numFmtId="0" fontId="15" fillId="3" borderId="38" xfId="1" applyNumberFormat="1" applyFont="1" applyFill="1" applyBorder="1" applyAlignment="1">
      <alignment horizontal="center" vertical="center"/>
    </xf>
    <xf numFmtId="0" fontId="15" fillId="3" borderId="32" xfId="1" applyNumberFormat="1" applyFont="1" applyFill="1" applyBorder="1" applyAlignment="1">
      <alignment horizontal="center" vertical="center"/>
    </xf>
    <xf numFmtId="0" fontId="15" fillId="3" borderId="33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 wrapText="1"/>
    </xf>
    <xf numFmtId="0" fontId="17" fillId="3" borderId="26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 wrapText="1"/>
    </xf>
    <xf numFmtId="0" fontId="17" fillId="3" borderId="28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5" fillId="3" borderId="36" xfId="1" applyNumberFormat="1" applyFont="1" applyFill="1" applyBorder="1" applyAlignment="1">
      <alignment horizontal="center" vertical="center" wrapText="1"/>
    </xf>
    <xf numFmtId="0" fontId="15" fillId="3" borderId="37" xfId="1" applyNumberFormat="1" applyFont="1" applyFill="1" applyBorder="1" applyAlignment="1">
      <alignment horizontal="center" vertical="center" wrapText="1"/>
    </xf>
    <xf numFmtId="0" fontId="15" fillId="3" borderId="34" xfId="1" applyNumberFormat="1" applyFont="1" applyFill="1" applyBorder="1" applyAlignment="1">
      <alignment horizontal="center" vertical="center"/>
    </xf>
    <xf numFmtId="0" fontId="15" fillId="3" borderId="35" xfId="1" applyNumberFormat="1" applyFont="1" applyFill="1" applyBorder="1" applyAlignment="1">
      <alignment horizontal="center" vertical="center"/>
    </xf>
  </cellXfs>
  <cellStyles count="26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3"/>
    <cellStyle name="標準_Sheet1" xfId="2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7701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233159</xdr:rowOff>
    </xdr:from>
    <xdr:to>
      <xdr:col>2</xdr:col>
      <xdr:colOff>1166812</xdr:colOff>
      <xdr:row>3</xdr:row>
      <xdr:rowOff>261937</xdr:rowOff>
    </xdr:to>
    <xdr:sp macro="" textlink="">
      <xdr:nvSpPr>
        <xdr:cNvPr id="5" name="角丸四角形 4"/>
        <xdr:cNvSpPr/>
      </xdr:nvSpPr>
      <xdr:spPr>
        <a:xfrm>
          <a:off x="71437" y="1566659"/>
          <a:ext cx="7191375" cy="7907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68970" cy="13573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8970" cy="1357312"/>
        </a:xfrm>
        <a:prstGeom prst="rect">
          <a:avLst/>
        </a:prstGeom>
      </xdr:spPr>
    </xdr:pic>
    <xdr:clientData/>
  </xdr:oneCellAnchor>
  <xdr:twoCellAnchor editAs="absolute">
    <xdr:from>
      <xdr:col>16</xdr:col>
      <xdr:colOff>254000</xdr:colOff>
      <xdr:row>12</xdr:row>
      <xdr:rowOff>349252</xdr:rowOff>
    </xdr:from>
    <xdr:to>
      <xdr:col>20</xdr:col>
      <xdr:colOff>500062</xdr:colOff>
      <xdr:row>31</xdr:row>
      <xdr:rowOff>214312</xdr:rowOff>
    </xdr:to>
    <xdr:sp macro="" textlink="">
      <xdr:nvSpPr>
        <xdr:cNvPr id="8" name="テキスト ボックス 7"/>
        <xdr:cNvSpPr txBox="1"/>
      </xdr:nvSpPr>
      <xdr:spPr>
        <a:xfrm>
          <a:off x="20351750" y="7754940"/>
          <a:ext cx="7770812" cy="1091406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573088</xdr:colOff>
      <xdr:row>3</xdr:row>
      <xdr:rowOff>285750</xdr:rowOff>
    </xdr:from>
    <xdr:to>
      <xdr:col>19</xdr:col>
      <xdr:colOff>134081</xdr:colOff>
      <xdr:row>11</xdr:row>
      <xdr:rowOff>309562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52026" y="2643188"/>
          <a:ext cx="3323368" cy="4500562"/>
        </a:xfrm>
        <a:prstGeom prst="rect">
          <a:avLst/>
        </a:prstGeom>
      </xdr:spPr>
    </xdr:pic>
    <xdr:clientData/>
  </xdr:twoCellAnchor>
  <xdr:oneCellAnchor>
    <xdr:from>
      <xdr:col>0</xdr:col>
      <xdr:colOff>1116012</xdr:colOff>
      <xdr:row>21</xdr:row>
      <xdr:rowOff>436561</xdr:rowOff>
    </xdr:from>
    <xdr:ext cx="3241675" cy="2016125"/>
    <xdr:sp macro="" textlink="">
      <xdr:nvSpPr>
        <xdr:cNvPr id="12" name="テキスト ボックス 11"/>
        <xdr:cNvSpPr txBox="1"/>
      </xdr:nvSpPr>
      <xdr:spPr>
        <a:xfrm>
          <a:off x="1116012" y="11842749"/>
          <a:ext cx="3241675" cy="2016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4</xdr:col>
      <xdr:colOff>714370</xdr:colOff>
      <xdr:row>20</xdr:row>
      <xdr:rowOff>119061</xdr:rowOff>
    </xdr:from>
    <xdr:to>
      <xdr:col>13</xdr:col>
      <xdr:colOff>166685</xdr:colOff>
      <xdr:row>26</xdr:row>
      <xdr:rowOff>428624</xdr:rowOff>
    </xdr:to>
    <xdr:grpSp>
      <xdr:nvGrpSpPr>
        <xdr:cNvPr id="13" name="グループ化 12"/>
        <xdr:cNvGrpSpPr/>
      </xdr:nvGrpSpPr>
      <xdr:grpSpPr>
        <a:xfrm>
          <a:off x="8801961" y="12120561"/>
          <a:ext cx="8821451" cy="3651972"/>
          <a:chOff x="28433689" y="4402801"/>
          <a:chExt cx="8257085" cy="4203890"/>
        </a:xfrm>
      </xdr:grpSpPr>
      <xdr:sp macro="" textlink="">
        <xdr:nvSpPr>
          <xdr:cNvPr id="14" name="円/楕円 13"/>
          <xdr:cNvSpPr/>
        </xdr:nvSpPr>
        <xdr:spPr>
          <a:xfrm>
            <a:off x="28433689" y="4402801"/>
            <a:ext cx="8257085" cy="420389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9968099" y="5235856"/>
            <a:ext cx="5835844" cy="29003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ご案件によってサービスやスケジュール、</a:t>
            </a:r>
            <a: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/>
            </a:r>
            <a:b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</a:br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また搬入先が変更になる可能性があるため</a:t>
            </a:r>
            <a: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/>
            </a:r>
            <a:b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</a:br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詳細は営業担当までご確認ください。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C34"/>
  <sheetViews>
    <sheetView tabSelected="1" view="pageBreakPreview" zoomScale="55" zoomScaleNormal="40" zoomScaleSheetLayoutView="55" zoomScalePageLayoutView="40" workbookViewId="0">
      <selection activeCell="Q11" sqref="Q11"/>
    </sheetView>
  </sheetViews>
  <sheetFormatPr defaultRowHeight="13.5"/>
  <cols>
    <col min="1" max="1" width="58" customWidth="1"/>
    <col min="2" max="2" width="21.875" customWidth="1"/>
    <col min="3" max="3" width="17.5" customWidth="1"/>
    <col min="4" max="4" width="8.875" customWidth="1"/>
    <col min="5" max="5" width="17.5" customWidth="1"/>
    <col min="6" max="6" width="8.875" customWidth="1"/>
    <col min="7" max="7" width="17.5" customWidth="1"/>
    <col min="8" max="8" width="8.875" customWidth="1"/>
    <col min="9" max="9" width="17.5" customWidth="1"/>
    <col min="10" max="10" width="8.875" customWidth="1"/>
    <col min="11" max="11" width="17.5" customWidth="1"/>
    <col min="12" max="12" width="8.875" customWidth="1"/>
    <col min="13" max="13" width="17.5" customWidth="1"/>
    <col min="14" max="14" width="8.875" customWidth="1"/>
    <col min="15" max="15" width="17.5" customWidth="1"/>
    <col min="16" max="16" width="8.875" customWidth="1"/>
    <col min="17" max="20" width="24.625" customWidth="1"/>
    <col min="21" max="21" width="8.75" customWidth="1"/>
    <col min="22" max="22" width="13.875" customWidth="1"/>
    <col min="23" max="23" width="12.375" customWidth="1"/>
    <col min="24" max="31" width="9.25" customWidth="1"/>
    <col min="32" max="32" width="8.125" customWidth="1"/>
    <col min="33" max="33" width="15.875" customWidth="1"/>
  </cols>
  <sheetData>
    <row r="1" spans="1:23" s="5" customFormat="1" ht="10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7" t="s">
        <v>1</v>
      </c>
      <c r="P1" s="107"/>
      <c r="Q1" s="107"/>
      <c r="R1" s="107"/>
      <c r="S1" s="107"/>
      <c r="T1" s="107"/>
      <c r="U1" s="3"/>
      <c r="V1" s="3"/>
      <c r="W1" s="4"/>
    </row>
    <row r="2" spans="1:23" s="6" customFormat="1" ht="30" customHeight="1"/>
    <row r="3" spans="1:23" s="6" customFormat="1" ht="51" customHeight="1">
      <c r="R3" s="47" t="s">
        <v>25</v>
      </c>
      <c r="S3" s="49">
        <v>45825</v>
      </c>
      <c r="T3" s="50" t="s">
        <v>27</v>
      </c>
    </row>
    <row r="4" spans="1:23" s="9" customFormat="1" ht="74.25" customHeight="1">
      <c r="A4" s="7" t="s">
        <v>2</v>
      </c>
      <c r="B4" s="8"/>
      <c r="C4" s="8"/>
      <c r="D4" s="8"/>
      <c r="E4" s="8"/>
      <c r="F4" s="8"/>
      <c r="Q4" s="10"/>
      <c r="U4" s="10"/>
    </row>
    <row r="5" spans="1:23" s="12" customFormat="1" ht="37.5" customHeight="1">
      <c r="A5" s="118" t="s">
        <v>3</v>
      </c>
      <c r="B5" s="120" t="s">
        <v>4</v>
      </c>
      <c r="C5" s="108" t="s">
        <v>5</v>
      </c>
      <c r="D5" s="110"/>
      <c r="E5" s="110"/>
      <c r="F5" s="111"/>
      <c r="G5" s="108" t="s">
        <v>6</v>
      </c>
      <c r="H5" s="110"/>
      <c r="I5" s="110"/>
      <c r="J5" s="111"/>
      <c r="K5" s="108" t="s">
        <v>7</v>
      </c>
      <c r="L5" s="110"/>
      <c r="M5" s="110"/>
      <c r="N5" s="111"/>
      <c r="O5" s="108" t="s">
        <v>6</v>
      </c>
      <c r="P5" s="109"/>
      <c r="Q5" s="11"/>
      <c r="S5" s="48"/>
    </row>
    <row r="6" spans="1:23" s="12" customFormat="1" ht="37.5" customHeight="1">
      <c r="A6" s="119"/>
      <c r="B6" s="121"/>
      <c r="C6" s="92" t="s">
        <v>8</v>
      </c>
      <c r="D6" s="93"/>
      <c r="E6" s="112" t="s">
        <v>9</v>
      </c>
      <c r="F6" s="113"/>
      <c r="G6" s="92" t="s">
        <v>8</v>
      </c>
      <c r="H6" s="93"/>
      <c r="I6" s="112" t="s">
        <v>9</v>
      </c>
      <c r="J6" s="113"/>
      <c r="K6" s="92" t="s">
        <v>8</v>
      </c>
      <c r="L6" s="93"/>
      <c r="M6" s="112" t="s">
        <v>9</v>
      </c>
      <c r="N6" s="113"/>
      <c r="O6" s="98" t="s">
        <v>10</v>
      </c>
      <c r="P6" s="99"/>
      <c r="Q6" s="13"/>
    </row>
    <row r="7" spans="1:23" s="12" customFormat="1" ht="37.5" customHeight="1">
      <c r="A7" s="119"/>
      <c r="B7" s="121"/>
      <c r="C7" s="94"/>
      <c r="D7" s="95"/>
      <c r="E7" s="114"/>
      <c r="F7" s="115"/>
      <c r="G7" s="94"/>
      <c r="H7" s="95"/>
      <c r="I7" s="114"/>
      <c r="J7" s="115"/>
      <c r="K7" s="94"/>
      <c r="L7" s="95"/>
      <c r="M7" s="114"/>
      <c r="N7" s="115"/>
      <c r="O7" s="100"/>
      <c r="P7" s="101"/>
      <c r="Q7" s="13"/>
    </row>
    <row r="8" spans="1:23" s="12" customFormat="1" ht="37.5" customHeight="1">
      <c r="A8" s="119"/>
      <c r="B8" s="121"/>
      <c r="C8" s="96"/>
      <c r="D8" s="97"/>
      <c r="E8" s="116"/>
      <c r="F8" s="117"/>
      <c r="G8" s="96"/>
      <c r="H8" s="97"/>
      <c r="I8" s="116"/>
      <c r="J8" s="117"/>
      <c r="K8" s="96"/>
      <c r="L8" s="97"/>
      <c r="M8" s="116"/>
      <c r="N8" s="117"/>
      <c r="O8" s="102"/>
      <c r="P8" s="103"/>
      <c r="Q8" s="13"/>
    </row>
    <row r="9" spans="1:23" s="12" customFormat="1" ht="37.5" customHeight="1">
      <c r="A9" s="119"/>
      <c r="B9" s="121"/>
      <c r="C9" s="68"/>
      <c r="D9" s="68"/>
      <c r="E9" s="68"/>
      <c r="F9" s="68"/>
      <c r="G9" s="68"/>
      <c r="H9" s="68"/>
      <c r="I9" s="68"/>
      <c r="J9" s="68"/>
      <c r="K9" s="69"/>
      <c r="L9" s="69"/>
      <c r="M9" s="104" t="s">
        <v>11</v>
      </c>
      <c r="N9" s="105"/>
      <c r="O9" s="104" t="s">
        <v>23</v>
      </c>
      <c r="P9" s="106"/>
      <c r="Q9" s="14"/>
    </row>
    <row r="10" spans="1:23" s="12" customFormat="1" ht="45" customHeight="1">
      <c r="A10" s="71" t="s">
        <v>33</v>
      </c>
      <c r="B10" s="72" t="s">
        <v>31</v>
      </c>
      <c r="C10" s="73">
        <f t="shared" ref="C10" si="0">E10</f>
        <v>45827</v>
      </c>
      <c r="D10" s="73" t="str">
        <f t="shared" ref="D10:D18" si="1">TEXT(C10,"aaa")</f>
        <v>木</v>
      </c>
      <c r="E10" s="73">
        <f t="shared" ref="E10" si="2">M10-3</f>
        <v>45827</v>
      </c>
      <c r="F10" s="73" t="str">
        <f t="shared" ref="F10:F18" si="3">TEXT(E10,"aaa")</f>
        <v>木</v>
      </c>
      <c r="G10" s="73">
        <f t="shared" ref="G10" si="4">K10</f>
        <v>45830</v>
      </c>
      <c r="H10" s="73" t="str">
        <f t="shared" ref="H10:H18" si="5">TEXT(G10,"aaa")</f>
        <v>日</v>
      </c>
      <c r="I10" s="73">
        <f t="shared" ref="I10:I13" si="6">M10</f>
        <v>45830</v>
      </c>
      <c r="J10" s="73" t="str">
        <f t="shared" ref="J10:J18" si="7">TEXT(I10,"aaa")</f>
        <v>日</v>
      </c>
      <c r="K10" s="73">
        <f t="shared" ref="K10:K13" si="8">M10</f>
        <v>45830</v>
      </c>
      <c r="L10" s="74" t="str">
        <f t="shared" ref="L10:L18" si="9">TEXT(K10,"aaa")</f>
        <v>日</v>
      </c>
      <c r="M10" s="75">
        <v>45830</v>
      </c>
      <c r="N10" s="74" t="str">
        <f t="shared" ref="N10:N18" si="10">TEXT(M10,"aaa")</f>
        <v>日</v>
      </c>
      <c r="O10" s="73">
        <f t="shared" ref="O10" si="11">M10+3</f>
        <v>45833</v>
      </c>
      <c r="P10" s="76" t="str">
        <f t="shared" ref="P10:P18" si="12">TEXT(O10,"aaa")</f>
        <v>水</v>
      </c>
      <c r="Q10" s="15"/>
    </row>
    <row r="11" spans="1:23" s="12" customFormat="1" ht="45" customHeight="1">
      <c r="A11" s="56" t="s">
        <v>34</v>
      </c>
      <c r="B11" s="57" t="s">
        <v>29</v>
      </c>
      <c r="C11" s="58">
        <f t="shared" ref="C11" si="13">E11-1</f>
        <v>45832</v>
      </c>
      <c r="D11" s="58" t="str">
        <f t="shared" si="1"/>
        <v>火</v>
      </c>
      <c r="E11" s="58">
        <f t="shared" ref="E11" si="14">M11-2</f>
        <v>45833</v>
      </c>
      <c r="F11" s="58" t="str">
        <f t="shared" si="3"/>
        <v>水</v>
      </c>
      <c r="G11" s="58">
        <f t="shared" ref="G11" si="15">M11-1</f>
        <v>45834</v>
      </c>
      <c r="H11" s="58" t="str">
        <f t="shared" si="5"/>
        <v>木</v>
      </c>
      <c r="I11" s="58">
        <f t="shared" si="6"/>
        <v>45835</v>
      </c>
      <c r="J11" s="58" t="str">
        <f t="shared" si="7"/>
        <v>金</v>
      </c>
      <c r="K11" s="58">
        <f t="shared" si="8"/>
        <v>45835</v>
      </c>
      <c r="L11" s="59" t="str">
        <f t="shared" si="9"/>
        <v>金</v>
      </c>
      <c r="M11" s="60">
        <v>45835</v>
      </c>
      <c r="N11" s="59" t="str">
        <f t="shared" si="10"/>
        <v>金</v>
      </c>
      <c r="O11" s="58">
        <f t="shared" ref="O11" si="16">M11+4</f>
        <v>45839</v>
      </c>
      <c r="P11" s="61" t="str">
        <f t="shared" si="12"/>
        <v>火</v>
      </c>
      <c r="Q11" s="15"/>
    </row>
    <row r="12" spans="1:23" s="12" customFormat="1" ht="45" customHeight="1">
      <c r="A12" s="56" t="s">
        <v>35</v>
      </c>
      <c r="B12" s="57" t="s">
        <v>32</v>
      </c>
      <c r="C12" s="58">
        <f t="shared" ref="C12" si="17">E12</f>
        <v>45834</v>
      </c>
      <c r="D12" s="58" t="str">
        <f t="shared" si="1"/>
        <v>木</v>
      </c>
      <c r="E12" s="58">
        <f t="shared" ref="E12" si="18">M12-3</f>
        <v>45834</v>
      </c>
      <c r="F12" s="58" t="str">
        <f t="shared" si="3"/>
        <v>木</v>
      </c>
      <c r="G12" s="58">
        <f t="shared" ref="G12" si="19">K12</f>
        <v>45837</v>
      </c>
      <c r="H12" s="58" t="str">
        <f t="shared" si="5"/>
        <v>日</v>
      </c>
      <c r="I12" s="58">
        <f t="shared" si="6"/>
        <v>45837</v>
      </c>
      <c r="J12" s="58" t="str">
        <f t="shared" si="7"/>
        <v>日</v>
      </c>
      <c r="K12" s="58">
        <f t="shared" si="8"/>
        <v>45837</v>
      </c>
      <c r="L12" s="59" t="str">
        <f t="shared" si="9"/>
        <v>日</v>
      </c>
      <c r="M12" s="60">
        <v>45837</v>
      </c>
      <c r="N12" s="59" t="str">
        <f t="shared" si="10"/>
        <v>日</v>
      </c>
      <c r="O12" s="58">
        <f t="shared" ref="O12" si="20">M12+3</f>
        <v>45840</v>
      </c>
      <c r="P12" s="61" t="str">
        <f t="shared" si="12"/>
        <v>水</v>
      </c>
      <c r="Q12" s="15"/>
    </row>
    <row r="13" spans="1:23" s="12" customFormat="1" ht="45" customHeight="1">
      <c r="A13" s="56" t="s">
        <v>39</v>
      </c>
      <c r="B13" s="57" t="s">
        <v>28</v>
      </c>
      <c r="C13" s="58">
        <f>E13-1</f>
        <v>45839</v>
      </c>
      <c r="D13" s="58" t="str">
        <f t="shared" si="1"/>
        <v>火</v>
      </c>
      <c r="E13" s="58">
        <f>M13-2</f>
        <v>45840</v>
      </c>
      <c r="F13" s="58" t="str">
        <f t="shared" si="3"/>
        <v>水</v>
      </c>
      <c r="G13" s="58">
        <f>M13-1</f>
        <v>45841</v>
      </c>
      <c r="H13" s="58" t="str">
        <f t="shared" si="5"/>
        <v>木</v>
      </c>
      <c r="I13" s="58">
        <f>M13</f>
        <v>45842</v>
      </c>
      <c r="J13" s="58" t="str">
        <f t="shared" si="7"/>
        <v>金</v>
      </c>
      <c r="K13" s="58">
        <f>M13</f>
        <v>45842</v>
      </c>
      <c r="L13" s="59" t="str">
        <f t="shared" si="9"/>
        <v>金</v>
      </c>
      <c r="M13" s="60">
        <v>45842</v>
      </c>
      <c r="N13" s="59" t="str">
        <f t="shared" si="10"/>
        <v>金</v>
      </c>
      <c r="O13" s="58">
        <f>M13+4</f>
        <v>45846</v>
      </c>
      <c r="P13" s="61" t="str">
        <f t="shared" si="12"/>
        <v>火</v>
      </c>
      <c r="Q13" s="15"/>
    </row>
    <row r="14" spans="1:23" s="12" customFormat="1" ht="45" customHeight="1">
      <c r="A14" s="56" t="s">
        <v>40</v>
      </c>
      <c r="B14" s="57" t="s">
        <v>36</v>
      </c>
      <c r="C14" s="58">
        <f>E14</f>
        <v>45841</v>
      </c>
      <c r="D14" s="58" t="str">
        <f t="shared" si="1"/>
        <v>木</v>
      </c>
      <c r="E14" s="58">
        <f t="shared" ref="E14" si="21">M14-3</f>
        <v>45841</v>
      </c>
      <c r="F14" s="58" t="str">
        <f t="shared" si="3"/>
        <v>木</v>
      </c>
      <c r="G14" s="58">
        <f t="shared" ref="G14" si="22">K14</f>
        <v>45844</v>
      </c>
      <c r="H14" s="58" t="str">
        <f t="shared" si="5"/>
        <v>日</v>
      </c>
      <c r="I14" s="58">
        <f t="shared" ref="I14:I18" si="23">M14</f>
        <v>45844</v>
      </c>
      <c r="J14" s="58" t="str">
        <f t="shared" si="7"/>
        <v>日</v>
      </c>
      <c r="K14" s="58">
        <f t="shared" ref="K14:K18" si="24">M14</f>
        <v>45844</v>
      </c>
      <c r="L14" s="59" t="str">
        <f t="shared" si="9"/>
        <v>日</v>
      </c>
      <c r="M14" s="60">
        <v>45844</v>
      </c>
      <c r="N14" s="59" t="str">
        <f t="shared" si="10"/>
        <v>日</v>
      </c>
      <c r="O14" s="58">
        <f t="shared" ref="O14" si="25">M14+3</f>
        <v>45847</v>
      </c>
      <c r="P14" s="61" t="str">
        <f t="shared" si="12"/>
        <v>水</v>
      </c>
      <c r="Q14" s="15"/>
    </row>
    <row r="15" spans="1:23" s="12" customFormat="1" ht="45" customHeight="1">
      <c r="A15" s="56" t="s">
        <v>41</v>
      </c>
      <c r="B15" s="57" t="s">
        <v>30</v>
      </c>
      <c r="C15" s="58">
        <f t="shared" ref="C15" si="26">E15-1</f>
        <v>45846</v>
      </c>
      <c r="D15" s="58" t="str">
        <f t="shared" si="1"/>
        <v>火</v>
      </c>
      <c r="E15" s="58">
        <f t="shared" ref="E15" si="27">M15-2</f>
        <v>45847</v>
      </c>
      <c r="F15" s="58" t="str">
        <f t="shared" si="3"/>
        <v>水</v>
      </c>
      <c r="G15" s="58">
        <f t="shared" ref="G15" si="28">M15-1</f>
        <v>45848</v>
      </c>
      <c r="H15" s="58" t="str">
        <f t="shared" si="5"/>
        <v>木</v>
      </c>
      <c r="I15" s="58">
        <f t="shared" si="23"/>
        <v>45849</v>
      </c>
      <c r="J15" s="58" t="str">
        <f t="shared" si="7"/>
        <v>金</v>
      </c>
      <c r="K15" s="58">
        <f t="shared" si="24"/>
        <v>45849</v>
      </c>
      <c r="L15" s="59" t="str">
        <f t="shared" si="9"/>
        <v>金</v>
      </c>
      <c r="M15" s="60">
        <v>45849</v>
      </c>
      <c r="N15" s="59" t="str">
        <f t="shared" si="10"/>
        <v>金</v>
      </c>
      <c r="O15" s="58">
        <f t="shared" ref="O15" si="29">M15+4</f>
        <v>45853</v>
      </c>
      <c r="P15" s="61" t="str">
        <f t="shared" si="12"/>
        <v>火</v>
      </c>
      <c r="Q15" s="15"/>
    </row>
    <row r="16" spans="1:23" s="12" customFormat="1" ht="45" customHeight="1">
      <c r="A16" s="56" t="s">
        <v>42</v>
      </c>
      <c r="B16" s="57" t="s">
        <v>37</v>
      </c>
      <c r="C16" s="58">
        <f t="shared" ref="C16" si="30">E16</f>
        <v>45848</v>
      </c>
      <c r="D16" s="58" t="str">
        <f t="shared" si="1"/>
        <v>木</v>
      </c>
      <c r="E16" s="58">
        <f t="shared" ref="E16" si="31">M16-3</f>
        <v>45848</v>
      </c>
      <c r="F16" s="58" t="str">
        <f t="shared" si="3"/>
        <v>木</v>
      </c>
      <c r="G16" s="58">
        <f t="shared" ref="G16" si="32">K16</f>
        <v>45851</v>
      </c>
      <c r="H16" s="58" t="str">
        <f t="shared" si="5"/>
        <v>日</v>
      </c>
      <c r="I16" s="58">
        <f t="shared" si="23"/>
        <v>45851</v>
      </c>
      <c r="J16" s="58" t="str">
        <f t="shared" si="7"/>
        <v>日</v>
      </c>
      <c r="K16" s="58">
        <f t="shared" si="24"/>
        <v>45851</v>
      </c>
      <c r="L16" s="59" t="str">
        <f t="shared" si="9"/>
        <v>日</v>
      </c>
      <c r="M16" s="60">
        <v>45851</v>
      </c>
      <c r="N16" s="59" t="str">
        <f t="shared" si="10"/>
        <v>日</v>
      </c>
      <c r="O16" s="58">
        <f t="shared" ref="O16" si="33">M16+3</f>
        <v>45854</v>
      </c>
      <c r="P16" s="61" t="str">
        <f t="shared" si="12"/>
        <v>水</v>
      </c>
      <c r="Q16" s="15"/>
    </row>
    <row r="17" spans="1:263" s="12" customFormat="1" ht="45" customHeight="1">
      <c r="A17" s="56" t="s">
        <v>39</v>
      </c>
      <c r="B17" s="57" t="s">
        <v>38</v>
      </c>
      <c r="C17" s="58">
        <f t="shared" ref="C17" si="34">E17-1</f>
        <v>45853</v>
      </c>
      <c r="D17" s="58" t="str">
        <f t="shared" si="1"/>
        <v>火</v>
      </c>
      <c r="E17" s="58">
        <f t="shared" ref="E17" si="35">M17-2</f>
        <v>45854</v>
      </c>
      <c r="F17" s="58" t="str">
        <f t="shared" si="3"/>
        <v>水</v>
      </c>
      <c r="G17" s="58">
        <f t="shared" ref="G17" si="36">M17-1</f>
        <v>45855</v>
      </c>
      <c r="H17" s="58" t="str">
        <f t="shared" si="5"/>
        <v>木</v>
      </c>
      <c r="I17" s="58">
        <f t="shared" si="23"/>
        <v>45856</v>
      </c>
      <c r="J17" s="58" t="str">
        <f t="shared" si="7"/>
        <v>金</v>
      </c>
      <c r="K17" s="58">
        <f t="shared" si="24"/>
        <v>45856</v>
      </c>
      <c r="L17" s="59" t="str">
        <f t="shared" si="9"/>
        <v>金</v>
      </c>
      <c r="M17" s="60">
        <v>45856</v>
      </c>
      <c r="N17" s="59" t="str">
        <f t="shared" si="10"/>
        <v>金</v>
      </c>
      <c r="O17" s="58">
        <f t="shared" ref="O17" si="37">M17+4</f>
        <v>45860</v>
      </c>
      <c r="P17" s="61" t="str">
        <f t="shared" si="12"/>
        <v>火</v>
      </c>
      <c r="Q17" s="15"/>
    </row>
    <row r="18" spans="1:263" s="12" customFormat="1" ht="45" customHeight="1">
      <c r="A18" s="56" t="s">
        <v>43</v>
      </c>
      <c r="B18" s="57" t="s">
        <v>44</v>
      </c>
      <c r="C18" s="58">
        <f t="shared" ref="C18" si="38">E18</f>
        <v>45855</v>
      </c>
      <c r="D18" s="58" t="str">
        <f t="shared" si="1"/>
        <v>木</v>
      </c>
      <c r="E18" s="58">
        <f t="shared" ref="E18" si="39">M18-3</f>
        <v>45855</v>
      </c>
      <c r="F18" s="58" t="str">
        <f t="shared" si="3"/>
        <v>木</v>
      </c>
      <c r="G18" s="58">
        <f t="shared" ref="G18" si="40">K18</f>
        <v>45858</v>
      </c>
      <c r="H18" s="58" t="str">
        <f t="shared" si="5"/>
        <v>日</v>
      </c>
      <c r="I18" s="58">
        <f t="shared" si="23"/>
        <v>45858</v>
      </c>
      <c r="J18" s="58" t="str">
        <f t="shared" si="7"/>
        <v>日</v>
      </c>
      <c r="K18" s="58">
        <f t="shared" si="24"/>
        <v>45858</v>
      </c>
      <c r="L18" s="59" t="str">
        <f t="shared" si="9"/>
        <v>日</v>
      </c>
      <c r="M18" s="60">
        <v>45858</v>
      </c>
      <c r="N18" s="59" t="str">
        <f t="shared" si="10"/>
        <v>日</v>
      </c>
      <c r="O18" s="58">
        <f t="shared" ref="O18" si="41">M18+3</f>
        <v>45861</v>
      </c>
      <c r="P18" s="61" t="str">
        <f t="shared" si="12"/>
        <v>水</v>
      </c>
      <c r="Q18" s="15"/>
    </row>
    <row r="19" spans="1:263" s="12" customFormat="1" ht="45" customHeight="1">
      <c r="A19" s="62" t="s">
        <v>41</v>
      </c>
      <c r="B19" s="63" t="s">
        <v>45</v>
      </c>
      <c r="C19" s="64">
        <f t="shared" ref="C19" si="42">E19-1</f>
        <v>45860</v>
      </c>
      <c r="D19" s="64" t="str">
        <f t="shared" ref="D19" si="43">TEXT(C19,"aaa")</f>
        <v>火</v>
      </c>
      <c r="E19" s="64">
        <f t="shared" ref="E19" si="44">M19-2</f>
        <v>45861</v>
      </c>
      <c r="F19" s="64" t="str">
        <f t="shared" ref="F19" si="45">TEXT(E19,"aaa")</f>
        <v>水</v>
      </c>
      <c r="G19" s="64">
        <f t="shared" ref="G19" si="46">M19-1</f>
        <v>45862</v>
      </c>
      <c r="H19" s="64" t="str">
        <f t="shared" ref="H19" si="47">TEXT(G19,"aaa")</f>
        <v>木</v>
      </c>
      <c r="I19" s="64">
        <f t="shared" ref="I19" si="48">M19</f>
        <v>45863</v>
      </c>
      <c r="J19" s="64" t="str">
        <f t="shared" ref="J19" si="49">TEXT(I19,"aaa")</f>
        <v>金</v>
      </c>
      <c r="K19" s="64">
        <f t="shared" ref="K19" si="50">M19</f>
        <v>45863</v>
      </c>
      <c r="L19" s="65" t="str">
        <f t="shared" ref="L19" si="51">TEXT(K19,"aaa")</f>
        <v>金</v>
      </c>
      <c r="M19" s="66">
        <v>45863</v>
      </c>
      <c r="N19" s="65" t="str">
        <f t="shared" ref="N19" si="52">TEXT(M19,"aaa")</f>
        <v>金</v>
      </c>
      <c r="O19" s="64">
        <f t="shared" ref="O19" si="53">M19+4</f>
        <v>45867</v>
      </c>
      <c r="P19" s="67" t="str">
        <f t="shared" ref="P19" si="54">TEXT(O19,"aaa")</f>
        <v>火</v>
      </c>
      <c r="Q19" s="15"/>
    </row>
    <row r="20" spans="1:263" s="12" customFormat="1" ht="45" customHeight="1">
      <c r="A20" s="51"/>
      <c r="B20" s="52"/>
      <c r="C20" s="70"/>
      <c r="D20" s="70"/>
      <c r="E20" s="70"/>
      <c r="F20" s="70"/>
      <c r="G20" s="70"/>
      <c r="H20" s="70"/>
      <c r="I20" s="70"/>
      <c r="J20" s="70"/>
      <c r="K20" s="70"/>
      <c r="L20" s="54"/>
      <c r="M20" s="55"/>
      <c r="N20" s="54"/>
      <c r="O20" s="70"/>
      <c r="P20" s="70"/>
      <c r="Q20" s="15"/>
    </row>
    <row r="21" spans="1:263" s="12" customFormat="1" ht="45" customHeight="1">
      <c r="A21" s="51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55"/>
      <c r="N21" s="54"/>
      <c r="O21" s="53"/>
      <c r="P21" s="53"/>
      <c r="Q21" s="15"/>
    </row>
    <row r="22" spans="1:263" s="12" customFormat="1" ht="45" customHeight="1">
      <c r="A22" s="51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4"/>
      <c r="M22" s="55"/>
      <c r="N22" s="54"/>
      <c r="O22" s="53"/>
      <c r="P22" s="53"/>
      <c r="Q22" s="15"/>
    </row>
    <row r="23" spans="1:263" s="12" customFormat="1" ht="45" customHeight="1">
      <c r="Q23" s="16"/>
    </row>
    <row r="24" spans="1:263" s="12" customFormat="1" ht="37.5" customHeight="1">
      <c r="Q24" s="33"/>
    </row>
    <row r="25" spans="1:263" s="12" customFormat="1" ht="45" customHeight="1">
      <c r="Q25" s="27"/>
    </row>
    <row r="26" spans="1:263" s="41" customFormat="1" ht="45" customHeight="1">
      <c r="Q26" s="33"/>
      <c r="R26" s="42"/>
      <c r="S26" s="43"/>
      <c r="T26" s="42"/>
      <c r="U26" s="42"/>
      <c r="V26" s="44"/>
      <c r="W26" s="44"/>
      <c r="Z26" s="45"/>
      <c r="AA26" s="45"/>
      <c r="AB26" s="45"/>
      <c r="AC26" s="4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</row>
    <row r="27" spans="1:263" ht="45" customHeight="1"/>
    <row r="28" spans="1:263" ht="45" customHeight="1" thickBot="1">
      <c r="A28" s="46" t="s">
        <v>12</v>
      </c>
      <c r="B28" s="77" t="s">
        <v>13</v>
      </c>
      <c r="C28" s="78"/>
      <c r="D28" s="78"/>
      <c r="E28" s="78"/>
      <c r="F28" s="78"/>
      <c r="G28" s="79"/>
      <c r="H28" s="77" t="s">
        <v>26</v>
      </c>
      <c r="I28" s="78"/>
      <c r="J28" s="78"/>
      <c r="K28" s="78"/>
      <c r="L28" s="78"/>
      <c r="M28" s="78"/>
      <c r="N28" s="78"/>
      <c r="O28" s="78"/>
      <c r="P28" s="79"/>
    </row>
    <row r="29" spans="1:263" ht="52.5" customHeight="1" thickTop="1">
      <c r="A29" s="80" t="s">
        <v>14</v>
      </c>
      <c r="B29" s="82" t="s">
        <v>15</v>
      </c>
      <c r="C29" s="83"/>
      <c r="D29" s="83"/>
      <c r="E29" s="83"/>
      <c r="F29" s="83"/>
      <c r="G29" s="84"/>
      <c r="H29" s="17" t="s">
        <v>16</v>
      </c>
      <c r="I29" s="18"/>
      <c r="J29" s="19"/>
      <c r="K29" s="20"/>
      <c r="L29" s="21"/>
      <c r="M29" s="19"/>
      <c r="N29" s="18"/>
      <c r="O29" s="19"/>
      <c r="P29" s="22" t="s">
        <v>17</v>
      </c>
    </row>
    <row r="30" spans="1:263" ht="52.5" customHeight="1">
      <c r="A30" s="81"/>
      <c r="B30" s="85"/>
      <c r="C30" s="86"/>
      <c r="D30" s="86"/>
      <c r="E30" s="86"/>
      <c r="F30" s="86"/>
      <c r="G30" s="87"/>
      <c r="H30" s="23" t="s">
        <v>18</v>
      </c>
      <c r="I30" s="18"/>
      <c r="J30" s="18"/>
      <c r="K30" s="24"/>
      <c r="L30" s="25"/>
      <c r="M30" s="18"/>
      <c r="N30" s="18"/>
      <c r="O30" s="18"/>
      <c r="P30" s="26"/>
    </row>
    <row r="31" spans="1:263" ht="52.5" customHeight="1">
      <c r="A31" s="88" t="s">
        <v>19</v>
      </c>
      <c r="B31" s="89" t="s">
        <v>20</v>
      </c>
      <c r="C31" s="90"/>
      <c r="D31" s="90"/>
      <c r="E31" s="90"/>
      <c r="F31" s="90"/>
      <c r="G31" s="91"/>
      <c r="H31" s="28" t="s">
        <v>24</v>
      </c>
      <c r="I31" s="29"/>
      <c r="J31" s="29"/>
      <c r="K31" s="30"/>
      <c r="L31" s="31"/>
      <c r="M31" s="29"/>
      <c r="N31" s="29"/>
      <c r="O31" s="29"/>
      <c r="P31" s="32" t="s">
        <v>21</v>
      </c>
    </row>
    <row r="32" spans="1:263" ht="52.5" customHeight="1">
      <c r="A32" s="81"/>
      <c r="B32" s="85"/>
      <c r="C32" s="86"/>
      <c r="D32" s="86"/>
      <c r="E32" s="86"/>
      <c r="F32" s="86"/>
      <c r="G32" s="87"/>
      <c r="H32" s="34" t="s">
        <v>22</v>
      </c>
      <c r="I32" s="35"/>
      <c r="J32" s="36"/>
      <c r="K32" s="37"/>
      <c r="L32" s="38"/>
      <c r="M32" s="39"/>
      <c r="N32" s="36"/>
      <c r="O32" s="36"/>
      <c r="P32" s="40"/>
    </row>
    <row r="33" ht="45" customHeight="1"/>
    <row r="34" ht="45" customHeight="1"/>
  </sheetData>
  <mergeCells count="22">
    <mergeCell ref="A5:A9"/>
    <mergeCell ref="B5:B9"/>
    <mergeCell ref="C5:F5"/>
    <mergeCell ref="G5:J5"/>
    <mergeCell ref="C6:D8"/>
    <mergeCell ref="E6:F8"/>
    <mergeCell ref="G6:H8"/>
    <mergeCell ref="I6:J8"/>
    <mergeCell ref="K6:L8"/>
    <mergeCell ref="O6:P8"/>
    <mergeCell ref="M9:N9"/>
    <mergeCell ref="O9:P9"/>
    <mergeCell ref="O1:T1"/>
    <mergeCell ref="O5:P5"/>
    <mergeCell ref="K5:N5"/>
    <mergeCell ref="M6:N8"/>
    <mergeCell ref="B28:G28"/>
    <mergeCell ref="H28:P28"/>
    <mergeCell ref="A29:A30"/>
    <mergeCell ref="B29:G30"/>
    <mergeCell ref="A31:A32"/>
    <mergeCell ref="B31:G32"/>
  </mergeCells>
  <phoneticPr fontId="42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2025-03-12T03:01:32Z</cp:lastPrinted>
  <dcterms:created xsi:type="dcterms:W3CDTF">2016-08-19T05:41:36Z</dcterms:created>
  <dcterms:modified xsi:type="dcterms:W3CDTF">2025-06-17T05:25:40Z</dcterms:modified>
</cp:coreProperties>
</file>