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Chicago!$A$1:$X$43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6" i="4" l="1"/>
  <c r="D16" i="4" s="1"/>
  <c r="E16" i="4"/>
  <c r="E17" i="4"/>
  <c r="C17" i="4" s="1"/>
  <c r="D17" i="4" s="1"/>
  <c r="K15" i="4"/>
  <c r="M15" i="4" s="1"/>
  <c r="J15" i="4"/>
  <c r="G15" i="4"/>
  <c r="H15" i="4" s="1"/>
  <c r="E15" i="4"/>
  <c r="C15" i="4" s="1"/>
  <c r="D15" i="4" s="1"/>
  <c r="K14" i="4"/>
  <c r="M14" i="4" s="1"/>
  <c r="J14" i="4"/>
  <c r="G14" i="4"/>
  <c r="H14" i="4" s="1"/>
  <c r="F14" i="4"/>
  <c r="E14" i="4"/>
  <c r="C14" i="4"/>
  <c r="D14" i="4" s="1"/>
  <c r="O14" i="4" l="1"/>
  <c r="N14" i="4"/>
  <c r="O15" i="4"/>
  <c r="N15" i="4"/>
  <c r="F15" i="4"/>
  <c r="L14" i="4"/>
  <c r="L15" i="4"/>
  <c r="K17" i="4"/>
  <c r="M17" i="4" s="1"/>
  <c r="J17" i="4"/>
  <c r="G17" i="4"/>
  <c r="H17" i="4" s="1"/>
  <c r="F17" i="4"/>
  <c r="K16" i="4"/>
  <c r="M16" i="4" s="1"/>
  <c r="J16" i="4"/>
  <c r="G16" i="4"/>
  <c r="H16" i="4" s="1"/>
  <c r="P15" i="4" l="1"/>
  <c r="Q15" i="4"/>
  <c r="Q14" i="4"/>
  <c r="P14" i="4"/>
  <c r="O16" i="4"/>
  <c r="N16" i="4"/>
  <c r="O17" i="4"/>
  <c r="N17" i="4"/>
  <c r="F16" i="4"/>
  <c r="L16" i="4"/>
  <c r="L17" i="4"/>
  <c r="Q17" i="4" l="1"/>
  <c r="P17" i="4"/>
  <c r="Q16" i="4"/>
  <c r="P16" i="4"/>
  <c r="M14" i="6" l="1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<sst xmlns="http://schemas.openxmlformats.org/spreadsheetml/2006/main" count="104" uniqueCount="76">
  <si>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</si>
  <si>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</si>
  <si>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</si>
  <si>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</si>
  <si>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</si>
  <si>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</si>
  <si>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</si>
  <si>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</si>
  <si>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</si>
  <si>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</si>
  <si>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</si>
  <si>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</si>
  <si>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</si>
  <si>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</si>
  <si>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</si>
  <si>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</si>
  <si>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</si>
  <si>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</si>
  <si>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</si>
  <si>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</si>
  <si>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</si>
  <si>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</si>
  <si>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</si>
  <si>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</si>
  <si>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</si>
  <si>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</si>
  <si>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</si>
  <si>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</si>
  <si>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</si>
  <si>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</si>
  <si>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</si>
  <si>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</si>
  <si>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</si>
  <si>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</si>
  <si>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</si>
  <si>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</si>
  <si>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</si>
  <si>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</si>
  <si>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</si>
  <si>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</si>
  <si>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</si>
  <si>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</si>
  <si>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</si>
  <si>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</si>
  <si>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</si>
  <si>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</si>
  <si>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</si>
  <si>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</si>
  <si>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</si>
  <si>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</si>
  <si>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</si>
  <si>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</si>
  <si>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t>14 DAYS</t>
    <phoneticPr fontId="2"/>
  </si>
  <si>
    <t>30~32 DAYS</t>
    <phoneticPr fontId="3"/>
  </si>
  <si>
    <t>山九㈱東京支店
大井物流センター保税蔵置場</t>
    <rPh sb="0" eb="2">
      <t>サンキュウ</t>
    </rPh>
    <rPh sb="3" eb="7">
      <t>トウキョウシテン</t>
    </rPh>
    <rPh sb="8" eb="10">
      <t>オオイ</t>
    </rPh>
    <rPh sb="10" eb="12">
      <t>ブツリュウ</t>
    </rPh>
    <rPh sb="16" eb="21">
      <t>ホゼイゾウチジョウ</t>
    </rPh>
    <phoneticPr fontId="3"/>
  </si>
  <si>
    <t>NACCS: 1FWR1</t>
    <phoneticPr fontId="2"/>
  </si>
  <si>
    <t>TEL : 03-5755-0039   FAX : 03-3790-3901</t>
    <phoneticPr fontId="2"/>
  </si>
  <si>
    <t>東京都大田区東海4-7-4</t>
    <rPh sb="0" eb="3">
      <t>トウキョウト</t>
    </rPh>
    <rPh sb="3" eb="6">
      <t>オオタク</t>
    </rPh>
    <rPh sb="6" eb="8">
      <t>トウカイ</t>
    </rPh>
    <phoneticPr fontId="12"/>
  </si>
  <si>
    <t>※CFS倉庫受付時間　9:00~16:00</t>
    <phoneticPr fontId="2"/>
  </si>
  <si>
    <t>山九㈱横浜支店
本牧埠頭D-CFS2号</t>
    <rPh sb="0" eb="2">
      <t>サンキュウ</t>
    </rPh>
    <rPh sb="3" eb="7">
      <t>ヨコハマシテン</t>
    </rPh>
    <rPh sb="8" eb="10">
      <t>ホンモク</t>
    </rPh>
    <rPh sb="10" eb="12">
      <t>フトウ</t>
    </rPh>
    <rPh sb="18" eb="19">
      <t>ゴウ</t>
    </rPh>
    <phoneticPr fontId="3"/>
  </si>
  <si>
    <t>横浜市中区本牧埠頭1-10</t>
    <rPh sb="0" eb="2">
      <t>ヨコハマ</t>
    </rPh>
    <rPh sb="2" eb="3">
      <t>シ</t>
    </rPh>
    <rPh sb="3" eb="5">
      <t>ナカク</t>
    </rPh>
    <rPh sb="5" eb="7">
      <t>ホンモク</t>
    </rPh>
    <rPh sb="7" eb="9">
      <t>フトウ</t>
    </rPh>
    <phoneticPr fontId="2"/>
  </si>
  <si>
    <t>NACCS：2EJT3</t>
    <phoneticPr fontId="2"/>
  </si>
  <si>
    <t>TEL：045-622-6105  FAX：045-622-6102</t>
    <phoneticPr fontId="2"/>
  </si>
  <si>
    <t>担当者：甲斐様</t>
    <rPh sb="0" eb="3">
      <t>タントウシャ</t>
    </rPh>
    <rPh sb="4" eb="6">
      <t>カイ</t>
    </rPh>
    <rPh sb="6" eb="7">
      <t>サマ</t>
    </rPh>
    <phoneticPr fontId="2"/>
  </si>
  <si>
    <t>S</t>
    <phoneticPr fontId="2"/>
  </si>
  <si>
    <t>担当者：山田様</t>
    <rPh sb="0" eb="3">
      <t>タントウシャ</t>
    </rPh>
    <rPh sb="4" eb="6">
      <t>ヤマダ</t>
    </rPh>
    <rPh sb="6" eb="7">
      <t>サマ</t>
    </rPh>
    <phoneticPr fontId="2"/>
  </si>
  <si>
    <t>東京 CFS</t>
    <phoneticPr fontId="3"/>
  </si>
  <si>
    <t>横浜 CFS</t>
    <phoneticPr fontId="3"/>
  </si>
  <si>
    <t>ONE HANOI</t>
    <phoneticPr fontId="2"/>
  </si>
  <si>
    <t>0052E</t>
    <phoneticPr fontId="2"/>
  </si>
  <si>
    <t>ONE HAMBURG</t>
    <phoneticPr fontId="2"/>
  </si>
  <si>
    <t>0082E</t>
    <phoneticPr fontId="2"/>
  </si>
  <si>
    <t>ONE HANGZHOU BAY</t>
    <phoneticPr fontId="2"/>
  </si>
  <si>
    <t>0059E</t>
    <phoneticPr fontId="2"/>
  </si>
  <si>
    <t>ONE ORPHEUS</t>
    <phoneticPr fontId="2"/>
  </si>
  <si>
    <t>0074E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</si>
</sst>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</numFmts>
  <fonts count="1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name val="MS P ゴシック"/>
      <family val="3"/>
      <charset val="128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32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</cellStyleXfs>
  <cellXfs count="181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10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30" fillId="4" borderId="3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vertical="center"/>
    </xf>
    <xf numFmtId="0" fontId="30" fillId="4" borderId="0" xfId="1" applyFont="1" applyFill="1" applyBorder="1" applyAlignment="1"/>
    <xf numFmtId="0" fontId="30" fillId="4" borderId="0" xfId="1" applyFont="1" applyFill="1" applyBorder="1" applyAlignment="1">
      <alignment horizontal="right" vertical="center"/>
    </xf>
    <xf numFmtId="0" fontId="30" fillId="4" borderId="16" xfId="1" applyFont="1" applyFill="1" applyBorder="1" applyAlignment="1">
      <alignment horizontal="right" vertical="center"/>
    </xf>
    <xf numFmtId="0" fontId="30" fillId="4" borderId="5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vertical="center"/>
    </xf>
    <xf numFmtId="0" fontId="30" fillId="4" borderId="7" xfId="1" applyFont="1" applyFill="1" applyBorder="1" applyAlignment="1"/>
    <xf numFmtId="0" fontId="30" fillId="4" borderId="60" xfId="1" applyFont="1" applyFill="1" applyBorder="1" applyAlignment="1">
      <alignment horizontal="left" vertical="center"/>
    </xf>
    <xf numFmtId="0" fontId="153" fillId="0" borderId="59" xfId="0" applyFont="1" applyBorder="1">
      <alignment vertical="center"/>
    </xf>
    <xf numFmtId="0" fontId="153" fillId="0" borderId="7" xfId="0" applyFont="1" applyBorder="1">
      <alignment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48" fillId="0" borderId="46" xfId="0" applyFont="1" applyBorder="1">
      <alignment vertical="center"/>
    </xf>
    <xf numFmtId="0" fontId="148" fillId="0" borderId="47" xfId="0" applyFont="1" applyBorder="1">
      <alignment vertical="center"/>
    </xf>
    <xf numFmtId="0" fontId="148" fillId="0" borderId="0" xfId="0" applyFont="1" applyBorder="1">
      <alignment vertical="center"/>
    </xf>
    <xf numFmtId="0" fontId="27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 wrapText="1"/>
    </xf>
    <xf numFmtId="0" fontId="30" fillId="4" borderId="13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 wrapText="1"/>
    </xf>
    <xf numFmtId="0" fontId="30" fillId="4" borderId="0" xfId="1" applyFont="1" applyFill="1" applyBorder="1" applyAlignment="1">
      <alignment horizontal="center" vertical="center" wrapText="1"/>
    </xf>
    <xf numFmtId="0" fontId="30" fillId="4" borderId="4" xfId="1" applyFont="1" applyFill="1" applyBorder="1" applyAlignment="1">
      <alignment horizontal="center" vertical="center" wrapText="1"/>
    </xf>
    <xf numFmtId="0" fontId="30" fillId="4" borderId="5" xfId="1" applyFont="1" applyFill="1" applyBorder="1" applyAlignment="1">
      <alignment horizontal="center" vertical="center" wrapText="1"/>
    </xf>
    <xf numFmtId="0" fontId="30" fillId="4" borderId="7" xfId="1" applyFont="1" applyFill="1" applyBorder="1" applyAlignment="1">
      <alignment horizontal="center" vertical="center" wrapText="1"/>
    </xf>
    <xf numFmtId="0" fontId="30" fillId="4" borderId="6" xfId="1" applyFont="1" applyFill="1" applyBorder="1" applyAlignment="1">
      <alignment horizontal="center" vertical="center" wrapText="1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 wrapText="1"/>
    </xf>
    <xf numFmtId="0" fontId="153" fillId="0" borderId="59" xfId="0" applyFont="1" applyBorder="1" applyAlignment="1">
      <alignment horizontal="center" vertical="center"/>
    </xf>
    <xf numFmtId="0" fontId="153" fillId="0" borderId="61" xfId="0" applyFont="1" applyBorder="1" applyAlignment="1">
      <alignment horizontal="center" vertical="center"/>
    </xf>
    <xf numFmtId="0" fontId="153" fillId="0" borderId="5" xfId="0" applyFont="1" applyBorder="1" applyAlignment="1">
      <alignment horizontal="center" vertical="center"/>
    </xf>
    <xf numFmtId="0" fontId="153" fillId="0" borderId="7" xfId="0" applyFont="1" applyBorder="1" applyAlignment="1">
      <alignment horizontal="center" vertical="center"/>
    </xf>
    <xf numFmtId="0" fontId="153" fillId="0" borderId="6" xfId="0" applyFont="1" applyBorder="1" applyAlignment="1">
      <alignment horizontal="center" vertical="center"/>
    </xf>
    <xf numFmtId="0" fontId="30" fillId="0" borderId="59" xfId="0" applyFont="1" applyBorder="1" applyAlignment="1">
      <alignment horizontal="right" vertical="center"/>
    </xf>
    <xf numFmtId="0" fontId="153" fillId="0" borderId="61" xfId="0" applyFont="1" applyBorder="1" applyAlignment="1">
      <alignment horizontal="right" vertical="center"/>
    </xf>
    <xf numFmtId="0" fontId="30" fillId="4" borderId="19" xfId="1" applyFont="1" applyFill="1" applyBorder="1" applyAlignment="1">
      <alignment horizontal="center" vertical="center"/>
    </xf>
    <xf numFmtId="0" fontId="30" fillId="4" borderId="2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30" fillId="4" borderId="2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</cellXfs>
  <cellStyles count="13432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Explanatory Text" xfId="13421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17" xfId="13420"/>
    <cellStyle name="標準 18" xfId="13422"/>
    <cellStyle name="標準 19" xfId="13423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0" xfId="13424"/>
    <cellStyle name="標準 21" xfId="13425"/>
    <cellStyle name="標準 22" xfId="13426"/>
    <cellStyle name="標準 23" xfId="13427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6" xfId="13428"/>
    <cellStyle name="標準 27" xfId="13429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29" xfId="13430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0" xfId="13431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1033176</xdr:colOff>
      <xdr:row>10</xdr:row>
      <xdr:rowOff>714372</xdr:rowOff>
    </xdr:from>
    <xdr:to>
      <xdr:col>23</xdr:col>
      <xdr:colOff>595312</xdr:colOff>
      <xdr:row>42</xdr:row>
      <xdr:rowOff>142874</xdr:rowOff>
    </xdr:to>
    <xdr:sp macro="" textlink="">
      <xdr:nvSpPr>
        <xdr:cNvPr id="19" name="テキスト ボックス 18"/>
        <xdr:cNvSpPr txBox="1"/>
      </xdr:nvSpPr>
      <xdr:spPr>
        <a:xfrm>
          <a:off x="28655676" y="6548435"/>
          <a:ext cx="9563386" cy="1638300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428626"/>
          <a:ext cx="1754196" cy="1447800"/>
        </a:xfrm>
        <a:prstGeom prst="rect">
          <a:avLst/>
        </a:prstGeom>
      </xdr:spPr>
    </xdr:pic>
    <xdr:clientData/>
  </xdr:one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2</xdr:col>
      <xdr:colOff>71435</xdr:colOff>
      <xdr:row>7</xdr:row>
      <xdr:rowOff>309562</xdr:rowOff>
    </xdr:to>
    <xdr:sp macro="" textlink="">
      <xdr:nvSpPr>
        <xdr:cNvPr id="15" name="角丸四角形 14"/>
        <xdr:cNvSpPr/>
      </xdr:nvSpPr>
      <xdr:spPr>
        <a:xfrm>
          <a:off x="71437" y="2119313"/>
          <a:ext cx="7977186" cy="107156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190499</xdr:colOff>
      <xdr:row>4</xdr:row>
      <xdr:rowOff>71438</xdr:rowOff>
    </xdr:from>
    <xdr:ext cx="5191125" cy="625812"/>
    <xdr:sp macro="" textlink="">
      <xdr:nvSpPr>
        <xdr:cNvPr id="16" name="テキスト ボックス 15"/>
        <xdr:cNvSpPr txBox="1"/>
      </xdr:nvSpPr>
      <xdr:spPr>
        <a:xfrm>
          <a:off x="8167687" y="2452688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oneCellAnchor>
    <xdr:from>
      <xdr:col>18</xdr:col>
      <xdr:colOff>357187</xdr:colOff>
      <xdr:row>3</xdr:row>
      <xdr:rowOff>595313</xdr:rowOff>
    </xdr:from>
    <xdr:ext cx="6348842" cy="40481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09813"/>
          <a:ext cx="6348842" cy="4048124"/>
        </a:xfrm>
        <a:prstGeom prst="rect">
          <a:avLst/>
        </a:prstGeom>
      </xdr:spPr>
    </xdr:pic>
    <xdr:clientData/>
  </xdr:oneCellAnchor>
  <xdr:oneCellAnchor>
    <xdr:from>
      <xdr:col>0</xdr:col>
      <xdr:colOff>1638305</xdr:colOff>
      <xdr:row>20</xdr:row>
      <xdr:rowOff>804864</xdr:rowOff>
    </xdr:from>
    <xdr:ext cx="3952874" cy="2024062"/>
    <xdr:sp macro="" textlink="">
      <xdr:nvSpPr>
        <xdr:cNvPr id="18" name="テキスト ボックス 17"/>
        <xdr:cNvSpPr txBox="1"/>
      </xdr:nvSpPr>
      <xdr:spPr>
        <a:xfrm>
          <a:off x="1638305" y="14187489"/>
          <a:ext cx="3952874" cy="2024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1128715</xdr:colOff>
      <xdr:row>20</xdr:row>
      <xdr:rowOff>514349</xdr:rowOff>
    </xdr:from>
    <xdr:ext cx="8334373" cy="2976564"/>
    <xdr:sp macro="" textlink="">
      <xdr:nvSpPr>
        <xdr:cNvPr id="22" name="テキスト ボックス 21"/>
        <xdr:cNvSpPr txBox="1"/>
      </xdr:nvSpPr>
      <xdr:spPr>
        <a:xfrm>
          <a:off x="7462840" y="13896974"/>
          <a:ext cx="8334373" cy="2976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10</xdr:col>
      <xdr:colOff>523883</xdr:colOff>
      <xdr:row>20</xdr:row>
      <xdr:rowOff>400046</xdr:rowOff>
    </xdr:from>
    <xdr:to>
      <xdr:col>16</xdr:col>
      <xdr:colOff>1262066</xdr:colOff>
      <xdr:row>34</xdr:row>
      <xdr:rowOff>147634</xdr:rowOff>
    </xdr:to>
    <xdr:grpSp>
      <xdr:nvGrpSpPr>
        <xdr:cNvPr id="24" name="グループ化 23"/>
        <xdr:cNvGrpSpPr/>
      </xdr:nvGrpSpPr>
      <xdr:grpSpPr>
        <a:xfrm>
          <a:off x="17835571" y="13782671"/>
          <a:ext cx="8834433" cy="3367088"/>
          <a:chOff x="26278702" y="3921337"/>
          <a:chExt cx="7176451" cy="3075971"/>
        </a:xfrm>
      </xdr:grpSpPr>
      <xdr:sp macro="" textlink="">
        <xdr:nvSpPr>
          <xdr:cNvPr id="25" name="円/楕円 12"/>
          <xdr:cNvSpPr/>
        </xdr:nvSpPr>
        <xdr:spPr>
          <a:xfrm>
            <a:off x="26278702" y="3921337"/>
            <a:ext cx="7176451" cy="307597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7214573" y="4659179"/>
            <a:ext cx="5718303" cy="2017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48"/>
  <sheetViews>
    <sheetView tabSelected="1" showWhiteSpace="0" view="pageBreakPreview" zoomScale="40" zoomScaleNormal="30" zoomScaleSheetLayoutView="40" zoomScalePageLayoutView="25" workbookViewId="0">
      <selection activeCell="G14" sqref="G14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10" t="s">
        <v>34</v>
      </c>
      <c r="S1" s="110"/>
      <c r="T1" s="110"/>
      <c r="U1" s="110"/>
      <c r="V1" s="110"/>
      <c r="W1" s="110"/>
      <c r="Y1" s="9"/>
      <c r="Z1" s="9"/>
    </row>
    <row r="4" spans="1:27" ht="52.5" customHeight="1">
      <c r="T4" s="27" t="s">
        <v>0</v>
      </c>
      <c r="U4" s="111">
        <v>45824</v>
      </c>
      <c r="V4" s="111"/>
      <c r="W4" s="46" t="s">
        <v>64</v>
      </c>
    </row>
    <row r="8" spans="1:27" s="4" customFormat="1" ht="86.25" customHeight="1">
      <c r="A8" s="5" t="s">
        <v>5</v>
      </c>
      <c r="B8" s="91"/>
      <c r="C8" s="91"/>
      <c r="D8" s="91"/>
      <c r="E8" s="2"/>
      <c r="F8" s="2"/>
      <c r="G8" s="3"/>
      <c r="H8" s="3"/>
      <c r="J8" s="112"/>
      <c r="K8" s="112"/>
      <c r="L8" s="112"/>
      <c r="M8" s="113"/>
      <c r="N8" s="113"/>
      <c r="O8" s="89"/>
      <c r="P8" s="89"/>
      <c r="Q8" s="89"/>
    </row>
    <row r="9" spans="1:27" s="6" customFormat="1" ht="48.75" customHeight="1">
      <c r="A9" s="114" t="s">
        <v>6</v>
      </c>
      <c r="B9" s="117" t="s">
        <v>1</v>
      </c>
      <c r="C9" s="117" t="s">
        <v>7</v>
      </c>
      <c r="D9" s="117"/>
      <c r="E9" s="117"/>
      <c r="F9" s="117"/>
      <c r="G9" s="117" t="s">
        <v>8</v>
      </c>
      <c r="H9" s="117"/>
      <c r="I9" s="117" t="s">
        <v>9</v>
      </c>
      <c r="J9" s="117"/>
      <c r="K9" s="120" t="s">
        <v>8</v>
      </c>
      <c r="L9" s="120"/>
      <c r="M9" s="120"/>
      <c r="N9" s="120"/>
      <c r="O9" s="120"/>
      <c r="P9" s="120"/>
      <c r="Q9" s="121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15"/>
      <c r="B10" s="118"/>
      <c r="C10" s="122" t="s">
        <v>10</v>
      </c>
      <c r="D10" s="122"/>
      <c r="E10" s="122" t="s">
        <v>11</v>
      </c>
      <c r="F10" s="122"/>
      <c r="G10" s="122" t="s">
        <v>11</v>
      </c>
      <c r="H10" s="122"/>
      <c r="I10" s="122" t="s">
        <v>11</v>
      </c>
      <c r="J10" s="122"/>
      <c r="K10" s="123" t="s">
        <v>27</v>
      </c>
      <c r="L10" s="123"/>
      <c r="M10" s="124" t="s">
        <v>12</v>
      </c>
      <c r="N10" s="124"/>
      <c r="O10" s="125" t="s">
        <v>19</v>
      </c>
      <c r="P10" s="125"/>
      <c r="Q10" s="126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15"/>
      <c r="B11" s="118"/>
      <c r="C11" s="122"/>
      <c r="D11" s="122"/>
      <c r="E11" s="122"/>
      <c r="F11" s="122"/>
      <c r="G11" s="122"/>
      <c r="H11" s="122"/>
      <c r="I11" s="122"/>
      <c r="J11" s="122"/>
      <c r="K11" s="123"/>
      <c r="L11" s="123"/>
      <c r="M11" s="124"/>
      <c r="N11" s="124"/>
      <c r="O11" s="125"/>
      <c r="P11" s="125"/>
      <c r="Q11" s="126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15"/>
      <c r="B12" s="118"/>
      <c r="C12" s="122"/>
      <c r="D12" s="122"/>
      <c r="E12" s="122"/>
      <c r="F12" s="122"/>
      <c r="G12" s="122"/>
      <c r="H12" s="122"/>
      <c r="I12" s="122"/>
      <c r="J12" s="122"/>
      <c r="K12" s="123"/>
      <c r="L12" s="123"/>
      <c r="M12" s="124"/>
      <c r="N12" s="124"/>
      <c r="O12" s="125"/>
      <c r="P12" s="125"/>
      <c r="Q12" s="92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16"/>
      <c r="B13" s="119"/>
      <c r="C13" s="106"/>
      <c r="D13" s="106"/>
      <c r="E13" s="106"/>
      <c r="F13" s="106"/>
      <c r="G13" s="106"/>
      <c r="H13" s="106"/>
      <c r="I13" s="127" t="s">
        <v>15</v>
      </c>
      <c r="J13" s="127"/>
      <c r="K13" s="127" t="s">
        <v>52</v>
      </c>
      <c r="L13" s="127"/>
      <c r="M13" s="128" t="s">
        <v>29</v>
      </c>
      <c r="N13" s="128"/>
      <c r="O13" s="129" t="s">
        <v>30</v>
      </c>
      <c r="P13" s="129"/>
      <c r="Q13" s="64" t="s">
        <v>53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107" t="s">
        <v>68</v>
      </c>
      <c r="B14" s="108" t="s">
        <v>69</v>
      </c>
      <c r="C14" s="75">
        <f t="shared" ref="C14:C15" si="0">E14-1</f>
        <v>45827</v>
      </c>
      <c r="D14" s="75" t="str">
        <f t="shared" ref="D14:D15" si="1">TEXT(C14,"aaa")</f>
        <v>木</v>
      </c>
      <c r="E14" s="77">
        <f t="shared" ref="E14:E15" si="2">I14-7</f>
        <v>45828</v>
      </c>
      <c r="F14" s="76" t="str">
        <f t="shared" ref="F14:F15" si="3">TEXT(E14,"aaa")</f>
        <v>金</v>
      </c>
      <c r="G14" s="75">
        <f t="shared" ref="G14:G15" si="4">I14</f>
        <v>45835</v>
      </c>
      <c r="H14" s="76" t="str">
        <f t="shared" ref="H14:H15" si="5">TEXT(G14,"aaa")</f>
        <v>金</v>
      </c>
      <c r="I14" s="75">
        <v>45835</v>
      </c>
      <c r="J14" s="76" t="str">
        <f t="shared" ref="J14:J15" si="6">TEXT(I14,"aaa")</f>
        <v>金</v>
      </c>
      <c r="K14" s="75">
        <f t="shared" ref="K14:K15" si="7">I14+12</f>
        <v>45847</v>
      </c>
      <c r="L14" s="76" t="str">
        <f t="shared" ref="L14:L15" si="8">TEXT(K14,"aaa")</f>
        <v>水</v>
      </c>
      <c r="M14" s="77">
        <f t="shared" ref="M14:M15" si="9">K14+10</f>
        <v>45857</v>
      </c>
      <c r="N14" s="77" t="str">
        <f t="shared" ref="N14:N15" si="10">TEXT(M14,"aaa")</f>
        <v>土</v>
      </c>
      <c r="O14" s="78">
        <f t="shared" ref="O14:O15" si="11">M14+3</f>
        <v>45860</v>
      </c>
      <c r="P14" s="78" t="str">
        <f t="shared" ref="P14:P15" si="12">TEXT(O14,"aaa")</f>
        <v>火</v>
      </c>
      <c r="Q14" s="79">
        <f t="shared" ref="Q14:Q15" si="13">O14+8</f>
        <v>45868</v>
      </c>
    </row>
    <row r="15" spans="1:27" s="6" customFormat="1" ht="60" customHeight="1">
      <c r="A15" s="62" t="s">
        <v>74</v>
      </c>
      <c r="B15" s="80" t="s">
        <v>75</v>
      </c>
      <c r="C15" s="57">
        <f t="shared" si="0"/>
        <v>45834</v>
      </c>
      <c r="D15" s="57" t="str">
        <f t="shared" si="1"/>
        <v>木</v>
      </c>
      <c r="E15" s="59">
        <f t="shared" si="2"/>
        <v>45835</v>
      </c>
      <c r="F15" s="58" t="str">
        <f t="shared" si="3"/>
        <v>金</v>
      </c>
      <c r="G15" s="57">
        <f t="shared" si="4"/>
        <v>45842</v>
      </c>
      <c r="H15" s="58" t="str">
        <f t="shared" si="5"/>
        <v>金</v>
      </c>
      <c r="I15" s="57">
        <v>45842</v>
      </c>
      <c r="J15" s="58" t="str">
        <f t="shared" si="6"/>
        <v>金</v>
      </c>
      <c r="K15" s="57">
        <f t="shared" si="7"/>
        <v>45854</v>
      </c>
      <c r="L15" s="58" t="str">
        <f t="shared" si="8"/>
        <v>水</v>
      </c>
      <c r="M15" s="59">
        <f t="shared" si="9"/>
        <v>45864</v>
      </c>
      <c r="N15" s="59" t="str">
        <f t="shared" si="10"/>
        <v>土</v>
      </c>
      <c r="O15" s="60">
        <f t="shared" si="11"/>
        <v>45867</v>
      </c>
      <c r="P15" s="60" t="str">
        <f t="shared" si="12"/>
        <v>火</v>
      </c>
      <c r="Q15" s="61">
        <f t="shared" si="13"/>
        <v>45875</v>
      </c>
    </row>
    <row r="16" spans="1:27" s="6" customFormat="1" ht="60" customHeight="1">
      <c r="A16" s="62" t="s">
        <v>70</v>
      </c>
      <c r="B16" s="80" t="s">
        <v>71</v>
      </c>
      <c r="C16" s="57">
        <f t="shared" ref="C16:C17" si="14">E16-1</f>
        <v>45841</v>
      </c>
      <c r="D16" s="57" t="str">
        <f t="shared" ref="D16:D17" si="15">TEXT(C16,"aaa")</f>
        <v>木</v>
      </c>
      <c r="E16" s="59">
        <f t="shared" ref="E16:E17" si="16">I16-7</f>
        <v>45842</v>
      </c>
      <c r="F16" s="58" t="str">
        <f t="shared" ref="F14:F17" si="17">TEXT(E16,"aaa")</f>
        <v>金</v>
      </c>
      <c r="G16" s="57">
        <f t="shared" ref="G14:G17" si="18">I16</f>
        <v>45849</v>
      </c>
      <c r="H16" s="58" t="str">
        <f t="shared" ref="H14:H17" si="19">TEXT(G16,"aaa")</f>
        <v>金</v>
      </c>
      <c r="I16" s="57">
        <v>45849</v>
      </c>
      <c r="J16" s="58" t="str">
        <f t="shared" ref="J14:J17" si="20">TEXT(I16,"aaa")</f>
        <v>金</v>
      </c>
      <c r="K16" s="57">
        <f t="shared" ref="K14:K17" si="21">I16+12</f>
        <v>45861</v>
      </c>
      <c r="L16" s="58" t="str">
        <f t="shared" ref="L14:L17" si="22">TEXT(K16,"aaa")</f>
        <v>水</v>
      </c>
      <c r="M16" s="59">
        <f t="shared" ref="M14:M17" si="23">K16+10</f>
        <v>45871</v>
      </c>
      <c r="N16" s="59" t="str">
        <f t="shared" ref="N14:N17" si="24">TEXT(M16,"aaa")</f>
        <v>土</v>
      </c>
      <c r="O16" s="60">
        <f t="shared" ref="O14:O17" si="25">M16+3</f>
        <v>45874</v>
      </c>
      <c r="P16" s="60" t="str">
        <f t="shared" ref="P14:P17" si="26">TEXT(O16,"aaa")</f>
        <v>火</v>
      </c>
      <c r="Q16" s="61">
        <f t="shared" ref="Q14:Q17" si="27">O16+8</f>
        <v>45882</v>
      </c>
    </row>
    <row r="17" spans="1:17" s="12" customFormat="1" ht="60" customHeight="1">
      <c r="A17" s="85" t="s">
        <v>72</v>
      </c>
      <c r="B17" s="86" t="s">
        <v>73</v>
      </c>
      <c r="C17" s="70">
        <f t="shared" si="14"/>
        <v>45848</v>
      </c>
      <c r="D17" s="70" t="str">
        <f t="shared" si="15"/>
        <v>木</v>
      </c>
      <c r="E17" s="72">
        <f t="shared" si="16"/>
        <v>45849</v>
      </c>
      <c r="F17" s="71" t="str">
        <f t="shared" si="17"/>
        <v>金</v>
      </c>
      <c r="G17" s="70">
        <f t="shared" si="18"/>
        <v>45856</v>
      </c>
      <c r="H17" s="71" t="str">
        <f t="shared" si="19"/>
        <v>金</v>
      </c>
      <c r="I17" s="70">
        <v>45856</v>
      </c>
      <c r="J17" s="71" t="str">
        <f t="shared" si="20"/>
        <v>金</v>
      </c>
      <c r="K17" s="70">
        <f t="shared" si="21"/>
        <v>45868</v>
      </c>
      <c r="L17" s="71" t="str">
        <f t="shared" si="22"/>
        <v>水</v>
      </c>
      <c r="M17" s="72">
        <f t="shared" si="23"/>
        <v>45878</v>
      </c>
      <c r="N17" s="72" t="str">
        <f t="shared" si="24"/>
        <v>土</v>
      </c>
      <c r="O17" s="73">
        <f t="shared" si="25"/>
        <v>45881</v>
      </c>
      <c r="P17" s="73" t="str">
        <f t="shared" si="26"/>
        <v>火</v>
      </c>
      <c r="Q17" s="74">
        <f t="shared" si="27"/>
        <v>45889</v>
      </c>
    </row>
    <row r="18" spans="1:17" ht="60" customHeight="1">
      <c r="A18" s="109"/>
      <c r="B18" s="109"/>
      <c r="C18" s="49"/>
      <c r="D18" s="49"/>
      <c r="E18" s="53"/>
      <c r="F18" s="50"/>
      <c r="G18" s="49"/>
      <c r="H18" s="50"/>
      <c r="I18" s="49"/>
      <c r="J18" s="50"/>
      <c r="K18" s="49"/>
      <c r="L18" s="50"/>
      <c r="M18" s="53"/>
      <c r="N18" s="53"/>
      <c r="O18" s="51"/>
      <c r="P18" s="51"/>
      <c r="Q18" s="51"/>
    </row>
    <row r="19" spans="1:17" ht="60" customHeight="1">
      <c r="A19" s="109"/>
      <c r="B19" s="109"/>
      <c r="C19" s="49"/>
      <c r="D19" s="49"/>
      <c r="E19" s="53"/>
      <c r="F19" s="50"/>
      <c r="G19" s="49"/>
      <c r="H19" s="50"/>
      <c r="I19" s="49"/>
      <c r="J19" s="50"/>
      <c r="K19" s="49"/>
      <c r="L19" s="50"/>
      <c r="M19" s="53"/>
      <c r="N19" s="53"/>
      <c r="O19" s="51"/>
      <c r="P19" s="51"/>
      <c r="Q19" s="51"/>
    </row>
    <row r="20" spans="1:17" ht="63.75" customHeight="1">
      <c r="A20" s="109"/>
      <c r="B20" s="109"/>
      <c r="C20" s="49"/>
      <c r="D20" s="49"/>
      <c r="E20" s="53"/>
      <c r="F20" s="50"/>
      <c r="G20" s="49"/>
      <c r="H20" s="50"/>
      <c r="I20" s="49"/>
      <c r="J20" s="50"/>
      <c r="K20" s="49"/>
      <c r="L20" s="50"/>
      <c r="M20" s="53"/>
      <c r="N20" s="53"/>
      <c r="O20" s="51"/>
      <c r="P20" s="51"/>
      <c r="Q20" s="51"/>
    </row>
    <row r="21" spans="1:17" ht="63.75" customHeight="1"/>
    <row r="22" spans="1:17" ht="63.75" customHeight="1"/>
    <row r="35" spans="1:17" ht="58.5" customHeight="1">
      <c r="A35" s="90" t="s">
        <v>58</v>
      </c>
    </row>
    <row r="36" spans="1:17" ht="63" customHeight="1" thickBot="1">
      <c r="A36" s="8" t="s">
        <v>3</v>
      </c>
      <c r="B36" s="130" t="s">
        <v>4</v>
      </c>
      <c r="C36" s="131"/>
      <c r="D36" s="131"/>
      <c r="E36" s="131"/>
      <c r="F36" s="132"/>
      <c r="G36" s="130" t="s">
        <v>16</v>
      </c>
      <c r="H36" s="131"/>
      <c r="I36" s="131"/>
      <c r="J36" s="131"/>
      <c r="K36" s="131"/>
      <c r="L36" s="131"/>
      <c r="M36" s="131"/>
      <c r="N36" s="131"/>
      <c r="O36" s="131"/>
      <c r="P36" s="131"/>
      <c r="Q36" s="132"/>
    </row>
    <row r="37" spans="1:17" ht="54.75" customHeight="1" thickTop="1">
      <c r="A37" s="133" t="s">
        <v>66</v>
      </c>
      <c r="B37" s="135" t="s">
        <v>54</v>
      </c>
      <c r="C37" s="136"/>
      <c r="D37" s="136"/>
      <c r="E37" s="136"/>
      <c r="F37" s="137"/>
      <c r="G37" s="93" t="s">
        <v>57</v>
      </c>
      <c r="H37" s="94"/>
      <c r="I37" s="95"/>
      <c r="J37" s="95"/>
      <c r="K37" s="95"/>
      <c r="L37" s="95"/>
      <c r="M37" s="96"/>
      <c r="N37" s="96"/>
      <c r="O37" s="97"/>
      <c r="P37" s="97"/>
      <c r="Q37" s="98" t="s">
        <v>55</v>
      </c>
    </row>
    <row r="38" spans="1:17" ht="54.75" customHeight="1">
      <c r="A38" s="134"/>
      <c r="B38" s="138"/>
      <c r="C38" s="139"/>
      <c r="D38" s="139"/>
      <c r="E38" s="139"/>
      <c r="F38" s="140"/>
      <c r="G38" s="99" t="s">
        <v>56</v>
      </c>
      <c r="H38" s="100"/>
      <c r="I38" s="101"/>
      <c r="J38" s="101"/>
      <c r="K38" s="101"/>
      <c r="L38" s="101"/>
      <c r="M38" s="102"/>
      <c r="N38" s="102"/>
      <c r="O38" s="101"/>
      <c r="P38" s="151" t="s">
        <v>65</v>
      </c>
      <c r="Q38" s="152"/>
    </row>
    <row r="39" spans="1:17" ht="57" customHeight="1">
      <c r="A39" s="141" t="s">
        <v>67</v>
      </c>
      <c r="B39" s="143" t="s">
        <v>59</v>
      </c>
      <c r="C39" s="144"/>
      <c r="D39" s="144"/>
      <c r="E39" s="144"/>
      <c r="F39" s="145"/>
      <c r="G39" s="103" t="s">
        <v>60</v>
      </c>
      <c r="H39" s="104"/>
      <c r="I39" s="104"/>
      <c r="J39" s="104"/>
      <c r="K39" s="104"/>
      <c r="L39" s="104"/>
      <c r="M39" s="104"/>
      <c r="N39" s="104"/>
      <c r="O39" s="104"/>
      <c r="P39" s="149" t="s">
        <v>61</v>
      </c>
      <c r="Q39" s="150"/>
    </row>
    <row r="40" spans="1:17" ht="57" customHeight="1">
      <c r="A40" s="142"/>
      <c r="B40" s="146"/>
      <c r="C40" s="147"/>
      <c r="D40" s="147"/>
      <c r="E40" s="147"/>
      <c r="F40" s="148"/>
      <c r="G40" s="99" t="s">
        <v>62</v>
      </c>
      <c r="H40" s="105"/>
      <c r="I40" s="105"/>
      <c r="J40" s="105"/>
      <c r="K40" s="105"/>
      <c r="L40" s="105"/>
      <c r="M40" s="105"/>
      <c r="N40" s="105"/>
      <c r="O40" s="105"/>
      <c r="P40" s="151" t="s">
        <v>63</v>
      </c>
      <c r="Q40" s="152"/>
    </row>
    <row r="41" spans="1:17" ht="57" customHeight="1"/>
    <row r="42" spans="1:17" ht="57" customHeight="1"/>
    <row r="43" spans="1:17" ht="51" customHeight="1"/>
    <row r="44" spans="1:17" ht="51" customHeight="1"/>
    <row r="45" spans="1:17" ht="53.25" customHeight="1"/>
    <row r="46" spans="1:17" ht="53.25" customHeight="1"/>
    <row r="47" spans="1:17" ht="55.5" customHeight="1"/>
    <row r="48" spans="1:17" ht="46.5" customHeight="1"/>
  </sheetData>
  <mergeCells count="30">
    <mergeCell ref="B36:F36"/>
    <mergeCell ref="G36:Q36"/>
    <mergeCell ref="A37:A38"/>
    <mergeCell ref="B37:F38"/>
    <mergeCell ref="A39:A40"/>
    <mergeCell ref="B39:F40"/>
    <mergeCell ref="P39:Q39"/>
    <mergeCell ref="P38:Q38"/>
    <mergeCell ref="P40:Q40"/>
    <mergeCell ref="Q10:Q11"/>
    <mergeCell ref="I13:J13"/>
    <mergeCell ref="K13:L13"/>
    <mergeCell ref="M13:N13"/>
    <mergeCell ref="O13:P13"/>
    <mergeCell ref="R1:W1"/>
    <mergeCell ref="U4:V4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10" t="s">
        <v>34</v>
      </c>
      <c r="S1" s="110"/>
      <c r="T1" s="110"/>
      <c r="U1" s="110"/>
      <c r="V1" s="110"/>
      <c r="W1" s="110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53"/>
      <c r="B3" s="153"/>
      <c r="C3" s="153"/>
      <c r="D3" s="81"/>
      <c r="E3" s="26"/>
      <c r="F3" s="2"/>
      <c r="H3" s="3"/>
      <c r="K3" s="2"/>
      <c r="L3" s="2"/>
      <c r="M3" s="2"/>
      <c r="N3" s="2"/>
      <c r="U3" s="27" t="s">
        <v>0</v>
      </c>
      <c r="V3" s="111">
        <v>44880</v>
      </c>
      <c r="W3" s="111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14" t="s">
        <v>6</v>
      </c>
      <c r="B5" s="117" t="s">
        <v>1</v>
      </c>
      <c r="C5" s="117" t="s">
        <v>7</v>
      </c>
      <c r="D5" s="117"/>
      <c r="E5" s="117"/>
      <c r="F5" s="117"/>
      <c r="G5" s="117" t="s">
        <v>8</v>
      </c>
      <c r="H5" s="117"/>
      <c r="I5" s="117" t="s">
        <v>9</v>
      </c>
      <c r="J5" s="117"/>
      <c r="K5" s="120" t="s">
        <v>2</v>
      </c>
      <c r="L5" s="120"/>
      <c r="M5" s="120"/>
      <c r="N5" s="120"/>
      <c r="O5" s="120"/>
      <c r="P5" s="120"/>
      <c r="Q5" s="121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15"/>
      <c r="B6" s="118"/>
      <c r="C6" s="122" t="s">
        <v>10</v>
      </c>
      <c r="D6" s="122"/>
      <c r="E6" s="122" t="s">
        <v>11</v>
      </c>
      <c r="F6" s="122"/>
      <c r="G6" s="122" t="s">
        <v>11</v>
      </c>
      <c r="H6" s="122"/>
      <c r="I6" s="122" t="s">
        <v>11</v>
      </c>
      <c r="J6" s="122"/>
      <c r="K6" s="125" t="s">
        <v>27</v>
      </c>
      <c r="L6" s="125"/>
      <c r="M6" s="124" t="s">
        <v>12</v>
      </c>
      <c r="N6" s="124"/>
      <c r="O6" s="125" t="s">
        <v>19</v>
      </c>
      <c r="P6" s="125"/>
      <c r="Q6" s="126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15"/>
      <c r="B7" s="118"/>
      <c r="C7" s="122"/>
      <c r="D7" s="122"/>
      <c r="E7" s="122"/>
      <c r="F7" s="122"/>
      <c r="G7" s="122"/>
      <c r="H7" s="122"/>
      <c r="I7" s="122"/>
      <c r="J7" s="122"/>
      <c r="K7" s="125"/>
      <c r="L7" s="125"/>
      <c r="M7" s="124"/>
      <c r="N7" s="124"/>
      <c r="O7" s="125"/>
      <c r="P7" s="125"/>
      <c r="Q7" s="126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15"/>
      <c r="B8" s="118"/>
      <c r="C8" s="122"/>
      <c r="D8" s="122"/>
      <c r="E8" s="122"/>
      <c r="F8" s="122"/>
      <c r="G8" s="122"/>
      <c r="H8" s="122"/>
      <c r="I8" s="122"/>
      <c r="J8" s="122"/>
      <c r="K8" s="125"/>
      <c r="L8" s="125"/>
      <c r="M8" s="124"/>
      <c r="N8" s="124"/>
      <c r="O8" s="125"/>
      <c r="P8" s="125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16"/>
      <c r="B9" s="119"/>
      <c r="C9" s="83"/>
      <c r="D9" s="83"/>
      <c r="E9" s="83"/>
      <c r="F9" s="83"/>
      <c r="G9" s="83"/>
      <c r="H9" s="83"/>
      <c r="I9" s="127" t="s">
        <v>15</v>
      </c>
      <c r="J9" s="127"/>
      <c r="K9" s="154" t="s">
        <v>28</v>
      </c>
      <c r="L9" s="155"/>
      <c r="M9" s="154" t="s">
        <v>29</v>
      </c>
      <c r="N9" s="155"/>
      <c r="O9" s="156" t="s">
        <v>30</v>
      </c>
      <c r="P9" s="157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58" t="s">
        <v>33</v>
      </c>
      <c r="B30" s="158"/>
    </row>
    <row r="31" spans="1:22" s="6" customFormat="1" ht="29.25" customHeight="1">
      <c r="A31" s="159"/>
      <c r="B31" s="159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30" t="s">
        <v>4</v>
      </c>
      <c r="C32" s="131"/>
      <c r="D32" s="131"/>
      <c r="E32" s="131"/>
      <c r="F32" s="132"/>
      <c r="G32" s="130" t="s">
        <v>16</v>
      </c>
      <c r="H32" s="131"/>
      <c r="I32" s="131"/>
      <c r="J32" s="131"/>
      <c r="K32" s="131"/>
      <c r="L32" s="131"/>
      <c r="M32" s="131"/>
      <c r="N32" s="131"/>
      <c r="O32" s="131"/>
      <c r="P32" s="131"/>
      <c r="Q32" s="132"/>
      <c r="U32" s="14"/>
      <c r="V32" s="14"/>
    </row>
    <row r="33" spans="1:22" s="6" customFormat="1" ht="39" customHeight="1" thickTop="1">
      <c r="A33" s="168" t="s">
        <v>17</v>
      </c>
      <c r="B33" s="169" t="s">
        <v>20</v>
      </c>
      <c r="C33" s="170"/>
      <c r="D33" s="170"/>
      <c r="E33" s="170"/>
      <c r="F33" s="171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34"/>
      <c r="B34" s="172"/>
      <c r="C34" s="173"/>
      <c r="D34" s="173"/>
      <c r="E34" s="173"/>
      <c r="F34" s="174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141" t="s">
        <v>40</v>
      </c>
      <c r="B35" s="175" t="s">
        <v>21</v>
      </c>
      <c r="C35" s="176"/>
      <c r="D35" s="176"/>
      <c r="E35" s="176"/>
      <c r="F35" s="177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142"/>
      <c r="B36" s="178"/>
      <c r="C36" s="179"/>
      <c r="D36" s="179"/>
      <c r="E36" s="179"/>
      <c r="F36" s="180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141" t="s">
        <v>42</v>
      </c>
      <c r="B37" s="160" t="s">
        <v>35</v>
      </c>
      <c r="C37" s="161"/>
      <c r="D37" s="161"/>
      <c r="E37" s="161"/>
      <c r="F37" s="162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66" t="s">
        <v>38</v>
      </c>
      <c r="Q37" s="167"/>
    </row>
    <row r="38" spans="1:22" ht="57" customHeight="1">
      <c r="A38" s="142"/>
      <c r="B38" s="163"/>
      <c r="C38" s="164"/>
      <c r="D38" s="164"/>
      <c r="E38" s="164"/>
      <c r="F38" s="165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  <mergeCell ref="A30:B31"/>
    <mergeCell ref="E6:F8"/>
    <mergeCell ref="G6:H8"/>
    <mergeCell ref="I6:J8"/>
    <mergeCell ref="K6:L8"/>
    <mergeCell ref="I9:J9"/>
    <mergeCell ref="K9:L9"/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2024-09-26T06:47:07Z</cp:lastPrinted>
  <dcterms:created xsi:type="dcterms:W3CDTF">2016-03-18T07:26:58Z</dcterms:created>
  <dcterms:modified xsi:type="dcterms:W3CDTF">2025-06-16T05:08:17Z</dcterms:modified>
</cp:coreProperties>
</file>