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6" i="7" l="1"/>
  <c r="D16" i="7" s="1"/>
  <c r="E16" i="7"/>
  <c r="F16" i="7" s="1"/>
  <c r="H16" i="7"/>
  <c r="I16" i="7"/>
  <c r="K16" i="7" s="1"/>
  <c r="Q16" i="7" l="1"/>
  <c r="P16" i="7"/>
  <c r="O16" i="7"/>
  <c r="N16" i="7"/>
  <c r="J16" i="7"/>
  <c r="M16" i="7"/>
  <c r="S16" i="7"/>
  <c r="R16" i="7"/>
  <c r="L16" i="7"/>
  <c r="C15" i="7"/>
  <c r="D15" i="7" s="1"/>
  <c r="E15" i="7"/>
  <c r="F15" i="7" s="1"/>
  <c r="H15" i="7"/>
  <c r="I15" i="7"/>
  <c r="Q15" i="7" s="1"/>
  <c r="C12" i="7"/>
  <c r="D12" i="7" s="1"/>
  <c r="I11" i="7"/>
  <c r="Q11" i="7" s="1"/>
  <c r="H11" i="7"/>
  <c r="E11" i="7"/>
  <c r="F11" i="7" s="1"/>
  <c r="C11" i="7"/>
  <c r="D11" i="7" s="1"/>
  <c r="I10" i="7"/>
  <c r="J10" i="7" s="1"/>
  <c r="H10" i="7"/>
  <c r="E10" i="7"/>
  <c r="F10" i="7" s="1"/>
  <c r="C10" i="7"/>
  <c r="D10" i="7" s="1"/>
  <c r="N15" i="7" l="1"/>
  <c r="L15" i="7"/>
  <c r="J15" i="7"/>
  <c r="M15" i="7"/>
  <c r="P15" i="7"/>
  <c r="O15" i="7"/>
  <c r="K15" i="7"/>
  <c r="S15" i="7"/>
  <c r="R15" i="7"/>
  <c r="R11" i="7"/>
  <c r="K10" i="7"/>
  <c r="S11" i="7"/>
  <c r="L10" i="7"/>
  <c r="M10" i="7"/>
  <c r="N10" i="7"/>
  <c r="J11" i="7"/>
  <c r="O10" i="7"/>
  <c r="K11" i="7"/>
  <c r="P10" i="7"/>
  <c r="L11" i="7"/>
  <c r="Q10" i="7"/>
  <c r="M11" i="7"/>
  <c r="N11" i="7"/>
  <c r="R10" i="7"/>
  <c r="S10" i="7"/>
  <c r="O11" i="7"/>
  <c r="P11" i="7"/>
  <c r="C14" i="7"/>
  <c r="D14" i="7" s="1"/>
  <c r="C13" i="7"/>
  <c r="D13" i="7" s="1"/>
  <c r="E13" i="7"/>
  <c r="F13" i="7" s="1"/>
  <c r="H13" i="7"/>
  <c r="I13" i="7"/>
  <c r="R13" i="7" s="1"/>
  <c r="E14" i="7"/>
  <c r="F14" i="7" s="1"/>
  <c r="H14" i="7"/>
  <c r="I14" i="7"/>
  <c r="O14" i="7" s="1"/>
  <c r="N14" i="7" l="1"/>
  <c r="Q13" i="7"/>
  <c r="L14" i="7"/>
  <c r="O13" i="7"/>
  <c r="K14" i="7"/>
  <c r="N13" i="7"/>
  <c r="J14" i="7"/>
  <c r="M13" i="7"/>
  <c r="L13" i="7"/>
  <c r="K13" i="7"/>
  <c r="J13" i="7"/>
  <c r="R14" i="7"/>
  <c r="P14" i="7"/>
  <c r="S13" i="7"/>
  <c r="S14" i="7"/>
  <c r="M14" i="7"/>
  <c r="P13" i="7"/>
  <c r="Q14" i="7"/>
  <c r="I12" i="7"/>
  <c r="N12" i="7" s="1"/>
  <c r="E12" i="7"/>
  <c r="F12" i="7" s="1"/>
  <c r="H12" i="7"/>
  <c r="J12" i="7" l="1"/>
  <c r="M12" i="7"/>
  <c r="K12" i="7"/>
  <c r="Q12" i="7"/>
  <c r="R12" i="7"/>
  <c r="O12" i="7"/>
  <c r="L12" i="7"/>
  <c r="S12" i="7"/>
  <c r="P12" i="7"/>
  <c r="S74" i="7" l="1"/>
  <c r="R74" i="7"/>
  <c r="Q74" i="7"/>
  <c r="P74" i="7"/>
  <c r="O74" i="7"/>
  <c r="N74" i="7"/>
  <c r="M74" i="7"/>
  <c r="L74" i="7"/>
  <c r="I74" i="7"/>
  <c r="H74" i="7"/>
  <c r="E74" i="7"/>
  <c r="C74" i="7" s="1"/>
  <c r="D74" i="7" s="1"/>
  <c r="F74" i="7" l="1"/>
  <c r="S73" i="7" l="1"/>
  <c r="R73" i="7"/>
  <c r="Q73" i="7"/>
  <c r="P73" i="7"/>
  <c r="O73" i="7"/>
  <c r="N73" i="7"/>
  <c r="M73" i="7"/>
  <c r="L73" i="7"/>
  <c r="I73" i="7"/>
  <c r="H73" i="7"/>
  <c r="E73" i="7"/>
  <c r="F73" i="7" s="1"/>
  <c r="S72" i="7"/>
  <c r="R72" i="7"/>
  <c r="Q72" i="7"/>
  <c r="P72" i="7"/>
  <c r="O72" i="7"/>
  <c r="N72" i="7"/>
  <c r="M72" i="7"/>
  <c r="L72" i="7"/>
  <c r="I72" i="7"/>
  <c r="H72" i="7"/>
  <c r="E72" i="7"/>
  <c r="F72" i="7" s="1"/>
  <c r="C72" i="7"/>
  <c r="D72" i="7" s="1"/>
  <c r="S71" i="7"/>
  <c r="R71" i="7"/>
  <c r="Q71" i="7"/>
  <c r="P71" i="7"/>
  <c r="O71" i="7"/>
  <c r="N71" i="7"/>
  <c r="M71" i="7"/>
  <c r="L71" i="7"/>
  <c r="I71" i="7"/>
  <c r="H71" i="7"/>
  <c r="E71" i="7"/>
  <c r="F71" i="7" s="1"/>
  <c r="C71" i="7"/>
  <c r="D71" i="7" s="1"/>
  <c r="C73" i="7" l="1"/>
  <c r="D73" i="7" s="1"/>
  <c r="S69" i="7"/>
  <c r="R69" i="7"/>
  <c r="Q69" i="7"/>
  <c r="P69" i="7"/>
  <c r="O69" i="7"/>
  <c r="N69" i="7"/>
  <c r="M69" i="7"/>
  <c r="L69" i="7"/>
  <c r="I69" i="7"/>
  <c r="H69" i="7"/>
  <c r="E69" i="7"/>
  <c r="C69" i="7" s="1"/>
  <c r="D69" i="7" s="1"/>
  <c r="S68" i="7"/>
  <c r="R68" i="7"/>
  <c r="Q68" i="7"/>
  <c r="P68" i="7"/>
  <c r="O68" i="7"/>
  <c r="N68" i="7"/>
  <c r="M68" i="7"/>
  <c r="L68" i="7"/>
  <c r="I68" i="7"/>
  <c r="J68" i="7" s="1"/>
  <c r="H68" i="7"/>
  <c r="E68" i="7"/>
  <c r="F68" i="7" s="1"/>
  <c r="S67" i="7"/>
  <c r="R67" i="7"/>
  <c r="Q67" i="7"/>
  <c r="P67" i="7"/>
  <c r="O67" i="7"/>
  <c r="N67" i="7"/>
  <c r="M67" i="7"/>
  <c r="L67" i="7"/>
  <c r="I67" i="7"/>
  <c r="J67" i="7" s="1"/>
  <c r="H67" i="7"/>
  <c r="E67" i="7"/>
  <c r="C67" i="7" s="1"/>
  <c r="D67" i="7" s="1"/>
  <c r="F69" i="7" l="1"/>
  <c r="C68" i="7"/>
  <c r="D68" i="7" s="1"/>
  <c r="F67" i="7"/>
  <c r="I70" i="7" l="1"/>
  <c r="J70" i="7" s="1"/>
  <c r="S70" i="7" l="1"/>
  <c r="R70" i="7"/>
  <c r="Q70" i="7"/>
  <c r="P70" i="7"/>
  <c r="O70" i="7"/>
  <c r="N70" i="7"/>
  <c r="M70" i="7"/>
  <c r="L70" i="7"/>
  <c r="H70" i="7"/>
  <c r="E70" i="7"/>
  <c r="F70" i="7" l="1"/>
  <c r="C70" i="7"/>
  <c r="D70" i="7" s="1"/>
</calcChain>
</file>

<file path=xl/sharedStrings.xml><?xml version="1.0" encoding="utf-8"?>
<sst xmlns="http://schemas.openxmlformats.org/spreadsheetml/2006/main" count="133" uniqueCount="110">
  <si>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</si>
  <si>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</si>
  <si>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</si>
  <si>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</si>
  <si>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</si>
  <si>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</si>
  <si>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</si>
  <si>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</si>
  <si>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</si>
  <si>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</si>
  <si>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</si>
  <si>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</si>
  <si>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</si>
  <si>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</si>
  <si>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</si>
  <si>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</si>
  <si>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</si>
  <si>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</si>
  <si>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</si>
  <si>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</si>
  <si>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</si>
  <si>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</si>
  <si>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</si>
  <si>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</si>
  <si>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</si>
  <si>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</si>
  <si>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</si>
  <si>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</si>
  <si>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</si>
  <si>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</si>
  <si>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</si>
  <si>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</si>
  <si>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</si>
  <si>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</si>
  <si>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</si>
  <si>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</si>
  <si>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</si>
  <si>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</si>
  <si>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</si>
  <si>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</si>
  <si>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</si>
  <si>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</si>
  <si>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</si>
  <si>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</si>
  <si>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</si>
  <si>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</si>
  <si>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</si>
  <si>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</si>
  <si>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</si>
  <si>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</si>
  <si>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</si>
  <si>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</si>
  <si>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</si>
  <si>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</si>
  <si>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</si>
  <si>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</si>
  <si>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</si>
  <si>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</si>
  <si>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</si>
  <si>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</si>
  <si>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</si>
  <si>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</si>
  <si>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</si>
  <si>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</si>
  <si>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</si>
  <si>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</si>
  <si>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</si>
  <si>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</si>
  <si>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</si>
  <si>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</si>
  <si>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</si>
  <si>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</si>
  <si>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</si>
  <si>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</si>
  <si>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</si>
  <si>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</si>
  <si>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</si>
  <si>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</si>
  <si>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</si>
  <si>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</si>
  <si>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</si>
  <si>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</si>
  <si>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</si>
  <si>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</si>
  <si>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</si>
  <si>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</si>
  <si>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</si>
  <si>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</si>
  <si>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</si>
  <si>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</si>
  <si>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ONE HONG KONG</t>
  </si>
  <si>
    <t>085E</t>
  </si>
  <si>
    <t>5/18</t>
  </si>
  <si>
    <t>5/25</t>
  </si>
  <si>
    <t>101E</t>
    <phoneticPr fontId="2"/>
  </si>
  <si>
    <t>※ONE HARBOUR</t>
    <phoneticPr fontId="2"/>
  </si>
  <si>
    <t>NYK VENUS</t>
  </si>
  <si>
    <t>080E</t>
  </si>
  <si>
    <t>MOL CREATION</t>
  </si>
  <si>
    <t>096E</t>
  </si>
  <si>
    <t>ONE HENRY HUDSON</t>
  </si>
  <si>
    <t>094E</t>
  </si>
  <si>
    <t>ONE HANOI</t>
  </si>
  <si>
    <t>052E</t>
  </si>
  <si>
    <t>6/1</t>
  </si>
  <si>
    <t>6/8</t>
  </si>
  <si>
    <t>6/15</t>
  </si>
  <si>
    <t>6/22</t>
  </si>
  <si>
    <t>ONE ORPHEUS</t>
  </si>
  <si>
    <t>074E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</si>
</sst>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86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 indent="1"/>
    </xf>
    <xf numFmtId="0" fontId="33" fillId="0" borderId="21" xfId="0" applyFont="1" applyBorder="1" applyAlignment="1">
      <alignment horizontal="center" vertical="center"/>
    </xf>
    <xf numFmtId="177" fontId="3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1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 wrapText="1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4" fillId="3" borderId="8" xfId="1" applyFont="1" applyFill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16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16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16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16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16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16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16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19</xdr:row>
      <xdr:rowOff>-1</xdr:rowOff>
    </xdr:from>
    <xdr:to>
      <xdr:col>14</xdr:col>
      <xdr:colOff>871763</xdr:colOff>
      <xdr:row>34</xdr:row>
      <xdr:rowOff>190499</xdr:rowOff>
    </xdr:to>
    <xdr:grpSp>
      <xdr:nvGrpSpPr>
        <xdr:cNvPr id="31" name="グループ化 30"/>
        <xdr:cNvGrpSpPr/>
      </xdr:nvGrpSpPr>
      <xdr:grpSpPr>
        <a:xfrm>
          <a:off x="520699" y="18637249"/>
          <a:ext cx="30005564" cy="7493000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35</xdr:row>
      <xdr:rowOff>285750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1619250</xdr:colOff>
      <xdr:row>25</xdr:row>
      <xdr:rowOff>85725</xdr:rowOff>
    </xdr:from>
    <xdr:to>
      <xdr:col>19</xdr:col>
      <xdr:colOff>19050</xdr:colOff>
      <xdr:row>42</xdr:row>
      <xdr:rowOff>368579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73750" y="22596475"/>
          <a:ext cx="11099800" cy="8061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17</xdr:row>
      <xdr:rowOff>91103</xdr:rowOff>
    </xdr:from>
    <xdr:to>
      <xdr:col>18</xdr:col>
      <xdr:colOff>2095500</xdr:colOff>
      <xdr:row>22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342901</xdr:rowOff>
    </xdr:from>
    <xdr:to>
      <xdr:col>3</xdr:col>
      <xdr:colOff>342900</xdr:colOff>
      <xdr:row>59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75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76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76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76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75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82</xdr:row>
      <xdr:rowOff>168275</xdr:rowOff>
    </xdr:from>
    <xdr:to>
      <xdr:col>14</xdr:col>
      <xdr:colOff>0</xdr:colOff>
      <xdr:row>99</xdr:row>
      <xdr:rowOff>171449</xdr:rowOff>
    </xdr:to>
    <xdr:grpSp>
      <xdr:nvGrpSpPr>
        <xdr:cNvPr id="28" name="グループ化 27"/>
        <xdr:cNvGrpSpPr/>
      </xdr:nvGrpSpPr>
      <xdr:grpSpPr>
        <a:xfrm>
          <a:off x="0" y="5623877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75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60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74</xdr:row>
      <xdr:rowOff>422275</xdr:rowOff>
    </xdr:from>
    <xdr:to>
      <xdr:col>18</xdr:col>
      <xdr:colOff>1296988</xdr:colOff>
      <xdr:row>83</xdr:row>
      <xdr:rowOff>128859</xdr:rowOff>
    </xdr:to>
    <xdr:grpSp>
      <xdr:nvGrpSpPr>
        <xdr:cNvPr id="40" name="グループ化 39"/>
        <xdr:cNvGrpSpPr/>
      </xdr:nvGrpSpPr>
      <xdr:grpSpPr>
        <a:xfrm>
          <a:off x="28911550" y="5341620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85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1754196</xdr:colOff>
      <xdr:row>58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09"/>
  <sheetViews>
    <sheetView tabSelected="1" view="pageBreakPreview" zoomScale="30" zoomScaleNormal="40" zoomScaleSheetLayoutView="30" zoomScalePageLayoutView="10" workbookViewId="0">
      <selection activeCell="S3" sqref="S3"/>
    </sheetView>
  </sheetViews>
  <sheetFormatPr defaultRowHeight="13.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57" t="s">
        <v>0</v>
      </c>
      <c r="P1" s="157"/>
      <c r="Q1" s="157"/>
      <c r="R1" s="157"/>
      <c r="S1" s="157"/>
      <c r="T1" s="15"/>
      <c r="U1" s="15"/>
      <c r="V1" s="15"/>
      <c r="W1" s="15"/>
      <c r="X1" s="15"/>
      <c r="Y1" s="15"/>
    </row>
    <row r="2" spans="1:34" s="18" customFormat="1" ht="4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45792</v>
      </c>
      <c r="T3" s="21"/>
    </row>
    <row r="4" spans="1:34" s="3" customFormat="1" ht="87" customHeight="1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>
      <c r="A5" s="160" t="s">
        <v>4</v>
      </c>
      <c r="B5" s="163" t="s">
        <v>5</v>
      </c>
      <c r="C5" s="163" t="s">
        <v>6</v>
      </c>
      <c r="D5" s="163"/>
      <c r="E5" s="163" t="s">
        <v>7</v>
      </c>
      <c r="F5" s="163"/>
      <c r="G5" s="163" t="s">
        <v>8</v>
      </c>
      <c r="H5" s="163"/>
      <c r="I5" s="158" t="s">
        <v>9</v>
      </c>
      <c r="J5" s="158"/>
      <c r="K5" s="158"/>
      <c r="L5" s="158"/>
      <c r="M5" s="158"/>
      <c r="N5" s="158"/>
      <c r="O5" s="158"/>
      <c r="P5" s="158"/>
      <c r="Q5" s="158"/>
      <c r="R5" s="158"/>
      <c r="S5" s="159"/>
      <c r="T5" s="24"/>
      <c r="U5" s="24"/>
      <c r="V5" s="24"/>
      <c r="W5" s="24"/>
    </row>
    <row r="6" spans="1:34" s="8" customFormat="1" ht="54.75" customHeight="1">
      <c r="A6" s="161"/>
      <c r="B6" s="164"/>
      <c r="C6" s="166" t="s">
        <v>29</v>
      </c>
      <c r="D6" s="166"/>
      <c r="E6" s="166" t="s">
        <v>29</v>
      </c>
      <c r="F6" s="166"/>
      <c r="G6" s="166" t="s">
        <v>29</v>
      </c>
      <c r="H6" s="166"/>
      <c r="I6" s="154" t="s">
        <v>37</v>
      </c>
      <c r="J6" s="154"/>
      <c r="K6" s="155" t="s">
        <v>10</v>
      </c>
      <c r="L6" s="151" t="s">
        <v>33</v>
      </c>
      <c r="M6" s="151" t="s">
        <v>11</v>
      </c>
      <c r="N6" s="151" t="s">
        <v>32</v>
      </c>
      <c r="O6" s="151" t="s">
        <v>36</v>
      </c>
      <c r="P6" s="151" t="s">
        <v>12</v>
      </c>
      <c r="Q6" s="151" t="s">
        <v>13</v>
      </c>
      <c r="R6" s="151" t="s">
        <v>34</v>
      </c>
      <c r="S6" s="152" t="s">
        <v>35</v>
      </c>
      <c r="T6" s="153"/>
      <c r="U6" s="153"/>
      <c r="V6" s="153"/>
      <c r="W6" s="153"/>
      <c r="AC6" s="25"/>
      <c r="AD6" s="148"/>
      <c r="AE6" s="148"/>
      <c r="AF6" s="25"/>
      <c r="AG6" s="148"/>
      <c r="AH6" s="148"/>
    </row>
    <row r="7" spans="1:34" s="8" customFormat="1" ht="54.75" customHeight="1">
      <c r="A7" s="161"/>
      <c r="B7" s="164"/>
      <c r="C7" s="166"/>
      <c r="D7" s="166"/>
      <c r="E7" s="166"/>
      <c r="F7" s="166"/>
      <c r="G7" s="166"/>
      <c r="H7" s="166"/>
      <c r="I7" s="154"/>
      <c r="J7" s="154"/>
      <c r="K7" s="155"/>
      <c r="L7" s="151"/>
      <c r="M7" s="151"/>
      <c r="N7" s="155"/>
      <c r="O7" s="151"/>
      <c r="P7" s="151"/>
      <c r="Q7" s="151"/>
      <c r="R7" s="151"/>
      <c r="S7" s="152"/>
      <c r="T7" s="153"/>
      <c r="U7" s="153"/>
      <c r="V7" s="156"/>
      <c r="W7" s="153"/>
      <c r="AC7" s="25"/>
      <c r="AD7" s="26"/>
      <c r="AE7" s="26"/>
      <c r="AF7" s="25"/>
      <c r="AG7" s="36"/>
      <c r="AH7" s="36"/>
    </row>
    <row r="8" spans="1:34" s="8" customFormat="1" ht="54.75" customHeight="1">
      <c r="A8" s="161"/>
      <c r="B8" s="164"/>
      <c r="C8" s="166"/>
      <c r="D8" s="166"/>
      <c r="E8" s="166"/>
      <c r="F8" s="166"/>
      <c r="G8" s="166"/>
      <c r="H8" s="166"/>
      <c r="I8" s="154"/>
      <c r="J8" s="154"/>
      <c r="K8" s="155"/>
      <c r="L8" s="151"/>
      <c r="M8" s="151"/>
      <c r="N8" s="155"/>
      <c r="O8" s="151"/>
      <c r="P8" s="151"/>
      <c r="Q8" s="151"/>
      <c r="R8" s="151"/>
      <c r="S8" s="152"/>
      <c r="T8" s="153"/>
      <c r="U8" s="153"/>
      <c r="V8" s="156"/>
      <c r="W8" s="153"/>
      <c r="AC8" s="25"/>
      <c r="AD8" s="36"/>
      <c r="AE8" s="36"/>
      <c r="AF8" s="25"/>
      <c r="AG8" s="36"/>
      <c r="AH8" s="36"/>
    </row>
    <row r="9" spans="1:34" s="9" customFormat="1" ht="54.75" customHeight="1">
      <c r="A9" s="162"/>
      <c r="B9" s="165"/>
      <c r="C9" s="126"/>
      <c r="D9" s="126"/>
      <c r="E9" s="125"/>
      <c r="F9" s="125"/>
      <c r="G9" s="149" t="s">
        <v>23</v>
      </c>
      <c r="H9" s="149"/>
      <c r="I9" s="150" t="s">
        <v>89</v>
      </c>
      <c r="J9" s="150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>
      <c r="A10" s="132" t="s">
        <v>90</v>
      </c>
      <c r="B10" s="133" t="s">
        <v>91</v>
      </c>
      <c r="C10" s="92">
        <f t="shared" ref="C10:C11" si="0">G10-6</f>
        <v>45789</v>
      </c>
      <c r="D10" s="92" t="str">
        <f t="shared" ref="D10:D11" si="1">TEXT(C10,"aaa")</f>
        <v>月</v>
      </c>
      <c r="E10" s="92">
        <f t="shared" ref="E10:E11" si="2">G10-2</f>
        <v>45793</v>
      </c>
      <c r="F10" s="92" t="str">
        <f t="shared" ref="F10:F11" si="3">TEXT(E10,"aaa")</f>
        <v>金</v>
      </c>
      <c r="G10" s="92" t="s">
        <v>92</v>
      </c>
      <c r="H10" s="92" t="str">
        <f t="shared" ref="H10:H11" si="4">TEXT(G10,"aaa")</f>
        <v>日</v>
      </c>
      <c r="I10" s="134">
        <f t="shared" ref="I10:I11" si="5">G10+17</f>
        <v>45812</v>
      </c>
      <c r="J10" s="134" t="str">
        <f t="shared" ref="J10:J11" si="6">TEXT(I10,"aaa")</f>
        <v>水</v>
      </c>
      <c r="K10" s="134">
        <f t="shared" ref="K10:K11" si="7">I10+7</f>
        <v>45819</v>
      </c>
      <c r="L10" s="135">
        <f t="shared" ref="L10:L11" si="8">I10+12</f>
        <v>45824</v>
      </c>
      <c r="M10" s="135">
        <f t="shared" ref="M10:M11" si="9">I10+13</f>
        <v>45825</v>
      </c>
      <c r="N10" s="135">
        <f t="shared" ref="N10:N11" si="10">I10+15</f>
        <v>45827</v>
      </c>
      <c r="O10" s="135">
        <f t="shared" ref="O10:O11" si="11">I10+16</f>
        <v>45828</v>
      </c>
      <c r="P10" s="135">
        <f t="shared" ref="P10:P11" si="12">I10+17</f>
        <v>45829</v>
      </c>
      <c r="Q10" s="135">
        <f t="shared" ref="Q10:Q11" si="13">I10+18</f>
        <v>45830</v>
      </c>
      <c r="R10" s="135">
        <f t="shared" ref="R10:R11" si="14">I10+20</f>
        <v>45832</v>
      </c>
      <c r="S10" s="136">
        <f t="shared" ref="S10:S11" si="15">I10+23</f>
        <v>45835</v>
      </c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>
      <c r="A11" s="115" t="s">
        <v>95</v>
      </c>
      <c r="B11" s="109" t="s">
        <v>94</v>
      </c>
      <c r="C11" s="82">
        <f t="shared" si="0"/>
        <v>45796</v>
      </c>
      <c r="D11" s="82" t="str">
        <f t="shared" si="1"/>
        <v>月</v>
      </c>
      <c r="E11" s="82">
        <f t="shared" si="2"/>
        <v>45800</v>
      </c>
      <c r="F11" s="82" t="str">
        <f t="shared" si="3"/>
        <v>金</v>
      </c>
      <c r="G11" s="82" t="s">
        <v>93</v>
      </c>
      <c r="H11" s="82" t="str">
        <f t="shared" si="4"/>
        <v>日</v>
      </c>
      <c r="I11" s="104">
        <f t="shared" si="5"/>
        <v>45819</v>
      </c>
      <c r="J11" s="104" t="str">
        <f t="shared" si="6"/>
        <v>水</v>
      </c>
      <c r="K11" s="104">
        <f t="shared" si="7"/>
        <v>45826</v>
      </c>
      <c r="L11" s="105">
        <f t="shared" si="8"/>
        <v>45831</v>
      </c>
      <c r="M11" s="105">
        <f t="shared" si="9"/>
        <v>45832</v>
      </c>
      <c r="N11" s="105">
        <f t="shared" si="10"/>
        <v>45834</v>
      </c>
      <c r="O11" s="105">
        <f t="shared" si="11"/>
        <v>45835</v>
      </c>
      <c r="P11" s="105">
        <f t="shared" si="12"/>
        <v>45836</v>
      </c>
      <c r="Q11" s="105">
        <f t="shared" si="13"/>
        <v>45837</v>
      </c>
      <c r="R11" s="105">
        <f t="shared" si="14"/>
        <v>45839</v>
      </c>
      <c r="S11" s="116">
        <f t="shared" si="15"/>
        <v>45842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>
      <c r="A12" s="115" t="s">
        <v>96</v>
      </c>
      <c r="B12" s="109" t="s">
        <v>97</v>
      </c>
      <c r="C12" s="82">
        <f t="shared" ref="C12" si="16">G12-6</f>
        <v>45803</v>
      </c>
      <c r="D12" s="82" t="str">
        <f t="shared" ref="D12" si="17">TEXT(C12,"aaa")</f>
        <v>月</v>
      </c>
      <c r="E12" s="82">
        <f t="shared" ref="E12" si="18">G12-2</f>
        <v>45807</v>
      </c>
      <c r="F12" s="82" t="str">
        <f t="shared" ref="F12" si="19">TEXT(E12,"aaa")</f>
        <v>金</v>
      </c>
      <c r="G12" s="82" t="s">
        <v>104</v>
      </c>
      <c r="H12" s="82" t="str">
        <f t="shared" ref="H12" si="20">TEXT(G12,"aaa")</f>
        <v>日</v>
      </c>
      <c r="I12" s="104">
        <f t="shared" ref="I12" si="21">G12+17</f>
        <v>45826</v>
      </c>
      <c r="J12" s="104" t="str">
        <f t="shared" ref="J12" si="22">TEXT(I12,"aaa")</f>
        <v>水</v>
      </c>
      <c r="K12" s="104">
        <f t="shared" ref="K12" si="23">I12+7</f>
        <v>45833</v>
      </c>
      <c r="L12" s="105">
        <f t="shared" ref="L12" si="24">I12+12</f>
        <v>45838</v>
      </c>
      <c r="M12" s="105">
        <f t="shared" ref="M12" si="25">I12+13</f>
        <v>45839</v>
      </c>
      <c r="N12" s="105">
        <f t="shared" ref="N12" si="26">I12+15</f>
        <v>45841</v>
      </c>
      <c r="O12" s="105">
        <f t="shared" ref="O12" si="27">I12+16</f>
        <v>45842</v>
      </c>
      <c r="P12" s="105">
        <f t="shared" ref="P12" si="28">I12+17</f>
        <v>45843</v>
      </c>
      <c r="Q12" s="105">
        <f t="shared" ref="Q12" si="29">I12+18</f>
        <v>45844</v>
      </c>
      <c r="R12" s="105">
        <f t="shared" ref="R12" si="30">I12+20</f>
        <v>45846</v>
      </c>
      <c r="S12" s="116">
        <f t="shared" ref="S12" si="31">I12+23</f>
        <v>45849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>
      <c r="A13" s="115" t="s">
        <v>98</v>
      </c>
      <c r="B13" s="109" t="s">
        <v>99</v>
      </c>
      <c r="C13" s="82">
        <f t="shared" ref="C13:C14" si="32">G13-6</f>
        <v>45810</v>
      </c>
      <c r="D13" s="82" t="str">
        <f t="shared" ref="D13:D14" si="33">TEXT(C13,"aaa")</f>
        <v>月</v>
      </c>
      <c r="E13" s="82">
        <f t="shared" ref="E13:E14" si="34">G13-2</f>
        <v>45814</v>
      </c>
      <c r="F13" s="82" t="str">
        <f t="shared" ref="F13:F14" si="35">TEXT(E13,"aaa")</f>
        <v>金</v>
      </c>
      <c r="G13" s="82" t="s">
        <v>105</v>
      </c>
      <c r="H13" s="82" t="str">
        <f t="shared" ref="H13:H14" si="36">TEXT(G13,"aaa")</f>
        <v>日</v>
      </c>
      <c r="I13" s="104">
        <f t="shared" ref="I13:I14" si="37">G13+17</f>
        <v>45833</v>
      </c>
      <c r="J13" s="104" t="str">
        <f t="shared" ref="J13:J14" si="38">TEXT(I13,"aaa")</f>
        <v>水</v>
      </c>
      <c r="K13" s="104">
        <f t="shared" ref="K13:K14" si="39">I13+7</f>
        <v>45840</v>
      </c>
      <c r="L13" s="105">
        <f t="shared" ref="L13:L14" si="40">I13+12</f>
        <v>45845</v>
      </c>
      <c r="M13" s="105">
        <f t="shared" ref="M13:M14" si="41">I13+13</f>
        <v>45846</v>
      </c>
      <c r="N13" s="105">
        <f t="shared" ref="N13:N14" si="42">I13+15</f>
        <v>45848</v>
      </c>
      <c r="O13" s="105">
        <f t="shared" ref="O13:O14" si="43">I13+16</f>
        <v>45849</v>
      </c>
      <c r="P13" s="105">
        <f t="shared" ref="P13:P14" si="44">I13+17</f>
        <v>45850</v>
      </c>
      <c r="Q13" s="105">
        <f t="shared" ref="Q13:Q14" si="45">I13+18</f>
        <v>45851</v>
      </c>
      <c r="R13" s="105">
        <f t="shared" ref="R13:R14" si="46">I13+20</f>
        <v>45853</v>
      </c>
      <c r="S13" s="116">
        <f t="shared" ref="S13:S14" si="47">I13+23</f>
        <v>45856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>
      <c r="A14" s="115" t="s">
        <v>100</v>
      </c>
      <c r="B14" s="109" t="s">
        <v>101</v>
      </c>
      <c r="C14" s="82">
        <f t="shared" si="32"/>
        <v>45817</v>
      </c>
      <c r="D14" s="82" t="str">
        <f t="shared" si="33"/>
        <v>月</v>
      </c>
      <c r="E14" s="82">
        <f t="shared" si="34"/>
        <v>45821</v>
      </c>
      <c r="F14" s="82" t="str">
        <f t="shared" si="35"/>
        <v>金</v>
      </c>
      <c r="G14" s="82" t="s">
        <v>106</v>
      </c>
      <c r="H14" s="82" t="str">
        <f t="shared" si="36"/>
        <v>日</v>
      </c>
      <c r="I14" s="104">
        <f t="shared" si="37"/>
        <v>45840</v>
      </c>
      <c r="J14" s="104" t="str">
        <f t="shared" si="38"/>
        <v>水</v>
      </c>
      <c r="K14" s="104">
        <f t="shared" si="39"/>
        <v>45847</v>
      </c>
      <c r="L14" s="105">
        <f t="shared" si="40"/>
        <v>45852</v>
      </c>
      <c r="M14" s="105">
        <f t="shared" si="41"/>
        <v>45853</v>
      </c>
      <c r="N14" s="105">
        <f t="shared" si="42"/>
        <v>45855</v>
      </c>
      <c r="O14" s="105">
        <f t="shared" si="43"/>
        <v>45856</v>
      </c>
      <c r="P14" s="105">
        <f t="shared" si="44"/>
        <v>45857</v>
      </c>
      <c r="Q14" s="105">
        <f t="shared" si="45"/>
        <v>45858</v>
      </c>
      <c r="R14" s="105">
        <f t="shared" si="46"/>
        <v>45860</v>
      </c>
      <c r="S14" s="116">
        <f t="shared" si="47"/>
        <v>45863</v>
      </c>
      <c r="T14" s="29"/>
      <c r="U14" s="29"/>
      <c r="V14" s="29"/>
      <c r="W14" s="29"/>
      <c r="AC14" s="25"/>
      <c r="AD14" s="129"/>
      <c r="AE14" s="129"/>
      <c r="AF14" s="25"/>
      <c r="AG14" s="129"/>
      <c r="AH14" s="129"/>
    </row>
    <row r="15" spans="1:34" s="30" customFormat="1" ht="87" customHeight="1">
      <c r="A15" s="115" t="s">
        <v>102</v>
      </c>
      <c r="B15" s="109" t="s">
        <v>103</v>
      </c>
      <c r="C15" s="82">
        <f t="shared" ref="C15" si="48">G15-6</f>
        <v>45824</v>
      </c>
      <c r="D15" s="82" t="str">
        <f t="shared" ref="D15" si="49">TEXT(C15,"aaa")</f>
        <v>月</v>
      </c>
      <c r="E15" s="82">
        <f t="shared" ref="E15" si="50">G15-2</f>
        <v>45828</v>
      </c>
      <c r="F15" s="82" t="str">
        <f t="shared" ref="F15" si="51">TEXT(E15,"aaa")</f>
        <v>金</v>
      </c>
      <c r="G15" s="82" t="s">
        <v>107</v>
      </c>
      <c r="H15" s="82" t="str">
        <f t="shared" ref="H15" si="52">TEXT(G15,"aaa")</f>
        <v>日</v>
      </c>
      <c r="I15" s="104">
        <f t="shared" ref="I15" si="53">G15+17</f>
        <v>45847</v>
      </c>
      <c r="J15" s="104" t="str">
        <f t="shared" ref="J15" si="54">TEXT(I15,"aaa")</f>
        <v>水</v>
      </c>
      <c r="K15" s="104">
        <f t="shared" ref="K15" si="55">I15+7</f>
        <v>45854</v>
      </c>
      <c r="L15" s="105">
        <f t="shared" ref="L15" si="56">I15+12</f>
        <v>45859</v>
      </c>
      <c r="M15" s="105">
        <f t="shared" ref="M15" si="57">I15+13</f>
        <v>45860</v>
      </c>
      <c r="N15" s="105">
        <f t="shared" ref="N15" si="58">I15+15</f>
        <v>45862</v>
      </c>
      <c r="O15" s="105">
        <f t="shared" ref="O15" si="59">I15+16</f>
        <v>45863</v>
      </c>
      <c r="P15" s="105">
        <f t="shared" ref="P15" si="60">I15+17</f>
        <v>45864</v>
      </c>
      <c r="Q15" s="105">
        <f t="shared" ref="Q15" si="61">I15+18</f>
        <v>45865</v>
      </c>
      <c r="R15" s="105">
        <f t="shared" ref="R15" si="62">I15+20</f>
        <v>45867</v>
      </c>
      <c r="S15" s="116">
        <f t="shared" ref="S15" si="63">I15+23</f>
        <v>45870</v>
      </c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>
      <c r="A16" s="117" t="s">
        <v>108</v>
      </c>
      <c r="B16" s="118" t="s">
        <v>109</v>
      </c>
      <c r="C16" s="130">
        <f t="shared" ref="C16" si="64">G16-6</f>
        <v>45831</v>
      </c>
      <c r="D16" s="130" t="str">
        <f t="shared" ref="D16" si="65">TEXT(C16,"aaa")</f>
        <v>月</v>
      </c>
      <c r="E16" s="130">
        <f t="shared" ref="E16" si="66">G16-2</f>
        <v>45835</v>
      </c>
      <c r="F16" s="130" t="str">
        <f t="shared" ref="F16" si="67">TEXT(E16,"aaa")</f>
        <v>金</v>
      </c>
      <c r="G16" s="130">
        <v>45837</v>
      </c>
      <c r="H16" s="130" t="str">
        <f t="shared" ref="H16" si="68">TEXT(G16,"aaa")</f>
        <v>日</v>
      </c>
      <c r="I16" s="119">
        <f t="shared" ref="I16" si="69">G16+17</f>
        <v>45854</v>
      </c>
      <c r="J16" s="119" t="str">
        <f t="shared" ref="J16" si="70">TEXT(I16,"aaa")</f>
        <v>水</v>
      </c>
      <c r="K16" s="119">
        <f t="shared" ref="K16" si="71">I16+7</f>
        <v>45861</v>
      </c>
      <c r="L16" s="120">
        <f t="shared" ref="L16" si="72">I16+12</f>
        <v>45866</v>
      </c>
      <c r="M16" s="120">
        <f t="shared" ref="M16" si="73">I16+13</f>
        <v>45867</v>
      </c>
      <c r="N16" s="120">
        <f t="shared" ref="N16" si="74">I16+15</f>
        <v>45869</v>
      </c>
      <c r="O16" s="120">
        <f t="shared" ref="O16" si="75">I16+16</f>
        <v>45870</v>
      </c>
      <c r="P16" s="120">
        <f t="shared" ref="P16" si="76">I16+17</f>
        <v>45871</v>
      </c>
      <c r="Q16" s="120">
        <f t="shared" ref="Q16" si="77">I16+18</f>
        <v>45872</v>
      </c>
      <c r="R16" s="120">
        <f t="shared" ref="R16" si="78">I16+20</f>
        <v>45874</v>
      </c>
      <c r="S16" s="121">
        <f t="shared" ref="S16" si="79">I16+23</f>
        <v>45877</v>
      </c>
      <c r="T16" s="29"/>
      <c r="U16" s="29"/>
      <c r="V16" s="29"/>
      <c r="W16" s="29"/>
      <c r="AC16" s="25"/>
      <c r="AD16" s="131"/>
      <c r="AE16" s="131"/>
      <c r="AF16" s="25"/>
      <c r="AG16" s="131"/>
      <c r="AH16" s="131"/>
    </row>
    <row r="17" spans="1:34" s="30" customFormat="1" ht="87" customHeight="1">
      <c r="A17" s="112"/>
      <c r="B17" s="49"/>
      <c r="C17" s="123"/>
      <c r="D17" s="123"/>
      <c r="E17" s="123"/>
      <c r="F17" s="123"/>
      <c r="G17" s="123"/>
      <c r="H17" s="123"/>
      <c r="I17" s="124"/>
      <c r="J17" s="124"/>
      <c r="K17" s="51"/>
      <c r="L17" s="52"/>
      <c r="M17" s="52"/>
      <c r="N17" s="52"/>
      <c r="O17" s="52"/>
      <c r="P17" s="52"/>
      <c r="Q17" s="52"/>
      <c r="R17" s="52"/>
      <c r="S17" s="52"/>
      <c r="T17" s="107"/>
      <c r="U17" s="29"/>
      <c r="V17" s="29"/>
      <c r="W17" s="29"/>
      <c r="AC17" s="25"/>
      <c r="AD17" s="102"/>
      <c r="AE17" s="102"/>
      <c r="AF17" s="25"/>
      <c r="AG17" s="102"/>
      <c r="AH17" s="102"/>
    </row>
    <row r="18" spans="1:34" s="30" customFormat="1" ht="87" customHeight="1">
      <c r="T18" s="29"/>
      <c r="U18" s="29"/>
      <c r="V18" s="29"/>
      <c r="W18" s="29"/>
      <c r="AC18" s="25"/>
      <c r="AD18" s="102"/>
      <c r="AE18" s="102"/>
      <c r="AF18" s="25"/>
      <c r="AG18" s="102"/>
      <c r="AH18" s="102"/>
    </row>
    <row r="19" spans="1:34" s="30" customFormat="1" ht="87" customHeight="1">
      <c r="T19" s="29"/>
      <c r="U19" s="29"/>
      <c r="V19" s="29"/>
      <c r="W19" s="29"/>
      <c r="AC19" s="25"/>
      <c r="AD19" s="122"/>
      <c r="AE19" s="122"/>
      <c r="AF19" s="25"/>
      <c r="AG19" s="122"/>
      <c r="AH19" s="122"/>
    </row>
    <row r="20" spans="1:34" s="30" customFormat="1" ht="87" customHeight="1">
      <c r="T20" s="29"/>
      <c r="U20" s="29"/>
      <c r="V20" s="29"/>
      <c r="W20" s="29"/>
      <c r="AC20" s="25"/>
      <c r="AD20" s="108"/>
      <c r="AE20" s="108"/>
      <c r="AF20" s="25"/>
      <c r="AG20" s="108"/>
      <c r="AH20" s="108"/>
    </row>
    <row r="21" spans="1:34" s="30" customFormat="1" ht="66.75" customHeight="1">
      <c r="A21" s="112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T21" s="8"/>
      <c r="U21" s="29"/>
      <c r="V21" s="29"/>
      <c r="W21" s="29"/>
      <c r="AC21" s="25"/>
      <c r="AD21" s="102"/>
      <c r="AE21" s="102"/>
      <c r="AF21" s="25"/>
      <c r="AG21" s="102"/>
      <c r="AH21" s="102"/>
    </row>
    <row r="22" spans="1:34" s="30" customFormat="1" ht="32.25" customHeight="1">
      <c r="A22" s="11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T22" s="8"/>
      <c r="U22" s="29"/>
      <c r="V22" s="29"/>
      <c r="W22" s="29"/>
      <c r="AC22" s="25"/>
      <c r="AD22" s="128"/>
      <c r="AE22" s="128"/>
      <c r="AF22" s="25"/>
      <c r="AG22" s="128"/>
      <c r="AH22" s="128"/>
    </row>
    <row r="23" spans="1:34" s="30" customFormat="1" ht="42.75" customHeight="1">
      <c r="A23" s="112"/>
      <c r="B23" s="49"/>
      <c r="C23" s="123"/>
      <c r="D23" s="123"/>
      <c r="E23" s="123"/>
      <c r="F23" s="123"/>
      <c r="G23" s="123"/>
      <c r="H23" s="123"/>
      <c r="I23" s="124"/>
      <c r="J23" s="124"/>
      <c r="K23" s="51"/>
      <c r="L23" s="52"/>
      <c r="M23" s="52"/>
      <c r="N23" s="52"/>
      <c r="O23" s="52"/>
      <c r="P23" s="52"/>
      <c r="Q23" s="52"/>
      <c r="R23" s="52"/>
      <c r="S23" s="52"/>
      <c r="T23" s="9"/>
      <c r="U23" s="29"/>
      <c r="V23" s="29"/>
      <c r="W23" s="29"/>
      <c r="AC23" s="25"/>
      <c r="AD23" s="48"/>
      <c r="AE23" s="48"/>
      <c r="AF23" s="25"/>
      <c r="AG23" s="48"/>
      <c r="AH23" s="48"/>
    </row>
    <row r="24" spans="1:34" s="8" customFormat="1" ht="45.75" customHeight="1">
      <c r="A24" s="112"/>
      <c r="B24" s="49"/>
      <c r="C24" s="50"/>
      <c r="D24" s="50"/>
      <c r="E24" s="50"/>
      <c r="F24" s="50"/>
      <c r="G24" s="50"/>
      <c r="H24" s="50"/>
      <c r="I24" s="51"/>
      <c r="J24" s="51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9"/>
    </row>
    <row r="25" spans="1:34" s="8" customFormat="1" ht="30.75" customHeight="1">
      <c r="A25" s="54"/>
      <c r="B25" s="49"/>
      <c r="C25" s="50"/>
      <c r="D25" s="50"/>
      <c r="E25" s="50"/>
      <c r="F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  <c r="U25" s="9"/>
    </row>
    <row r="26" spans="1:34" s="8" customFormat="1" ht="30.75" customHeight="1">
      <c r="A26" s="54"/>
      <c r="B26" s="49"/>
      <c r="C26" s="50"/>
      <c r="D26" s="50"/>
      <c r="E26" s="50"/>
      <c r="G26" s="50"/>
      <c r="H26" s="50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9"/>
    </row>
    <row r="27" spans="1:34" s="8" customFormat="1" ht="30.75" customHeight="1">
      <c r="A27" s="53"/>
      <c r="C27" s="46"/>
      <c r="D27" s="46"/>
      <c r="G27" s="9"/>
      <c r="H27" s="9"/>
      <c r="K27" s="9"/>
      <c r="M27" s="9"/>
      <c r="N27" s="9"/>
      <c r="O27" s="9"/>
      <c r="P27" s="9"/>
      <c r="S27" s="9"/>
      <c r="T27" s="9"/>
    </row>
    <row r="28" spans="1:34" s="8" customFormat="1" ht="30.75" customHeight="1">
      <c r="C28" s="46"/>
      <c r="D28" s="46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>
      <c r="A29" s="47"/>
      <c r="G29" s="9"/>
      <c r="H29" s="9"/>
      <c r="K29" s="9"/>
      <c r="M29" s="9"/>
      <c r="N29" s="9"/>
      <c r="O29" s="9"/>
      <c r="P29" s="9"/>
      <c r="S29" s="9"/>
      <c r="T29" s="9"/>
    </row>
    <row r="30" spans="1:34" s="8" customFormat="1" ht="30.75" customHeight="1">
      <c r="G30" s="9"/>
      <c r="H30" s="9"/>
      <c r="K30" s="9"/>
      <c r="M30" s="9"/>
      <c r="N30" s="9"/>
      <c r="O30" s="9"/>
      <c r="P30" s="9"/>
      <c r="S30" s="9"/>
    </row>
    <row r="31" spans="1:34" s="8" customFormat="1" ht="30.75" customHeight="1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>
      <c r="G32" s="9"/>
      <c r="H32" s="9"/>
      <c r="K32" s="9"/>
      <c r="M32" s="9"/>
      <c r="N32" s="9"/>
      <c r="O32" s="9"/>
      <c r="P32" s="9"/>
      <c r="S32" s="9"/>
    </row>
    <row r="33" spans="1:30" s="8" customFormat="1" ht="30.75" customHeight="1">
      <c r="G33" s="9"/>
      <c r="H33" s="9"/>
      <c r="K33" s="9"/>
      <c r="M33" s="9"/>
      <c r="N33" s="9"/>
      <c r="O33" s="9"/>
      <c r="P33" s="9"/>
      <c r="S33" s="9"/>
    </row>
    <row r="34" spans="1:30" s="8" customFormat="1" ht="30.75" customHeight="1">
      <c r="G34" s="9"/>
      <c r="H34" s="9"/>
      <c r="K34" s="9"/>
      <c r="M34" s="9"/>
      <c r="N34" s="9"/>
      <c r="O34" s="9"/>
      <c r="P34" s="9"/>
      <c r="S34" s="9"/>
    </row>
    <row r="35" spans="1:30" s="8" customFormat="1" ht="30.75" customHeight="1">
      <c r="G35" s="9"/>
      <c r="H35" s="9"/>
      <c r="K35" s="9"/>
      <c r="M35" s="9"/>
      <c r="N35" s="9"/>
      <c r="O35" s="9"/>
      <c r="P35" s="9"/>
      <c r="S35" s="9"/>
    </row>
    <row r="36" spans="1:30" s="8" customFormat="1" ht="30.75" customHeight="1">
      <c r="Q36" s="4"/>
      <c r="R36" s="4"/>
    </row>
    <row r="37" spans="1:30" s="8" customFormat="1" ht="30.75" customHeight="1">
      <c r="Q37" s="31"/>
      <c r="R37" s="31"/>
    </row>
    <row r="38" spans="1:30" s="8" customFormat="1" ht="30.75" customHeight="1">
      <c r="Q38" s="31"/>
      <c r="R38" s="31"/>
    </row>
    <row r="39" spans="1:30" s="8" customFormat="1" ht="30.75" customHeight="1">
      <c r="Q39" s="31"/>
      <c r="R39" s="31"/>
    </row>
    <row r="40" spans="1:30" s="8" customFormat="1" ht="66.75" customHeight="1" thickBot="1">
      <c r="A40" s="11" t="s">
        <v>16</v>
      </c>
      <c r="B40" s="137" t="s">
        <v>17</v>
      </c>
      <c r="C40" s="138"/>
      <c r="D40" s="138"/>
      <c r="E40" s="138"/>
      <c r="F40" s="139"/>
      <c r="G40" s="137" t="s">
        <v>18</v>
      </c>
      <c r="H40" s="138"/>
      <c r="I40" s="138"/>
      <c r="J40" s="138"/>
      <c r="K40" s="138"/>
      <c r="L40" s="138"/>
      <c r="M40" s="138"/>
      <c r="N40" s="139"/>
      <c r="Q40" s="31"/>
      <c r="R40" s="31"/>
    </row>
    <row r="41" spans="1:30" s="8" customFormat="1" ht="39" customHeight="1" thickTop="1">
      <c r="A41" s="140" t="s">
        <v>19</v>
      </c>
      <c r="B41" s="142" t="s">
        <v>20</v>
      </c>
      <c r="C41" s="143"/>
      <c r="D41" s="143"/>
      <c r="E41" s="143"/>
      <c r="F41" s="144"/>
      <c r="G41" s="12" t="s">
        <v>86</v>
      </c>
      <c r="H41" s="38"/>
      <c r="I41" s="39"/>
      <c r="J41" s="39"/>
      <c r="K41" s="40"/>
      <c r="L41" s="39"/>
      <c r="M41" s="39"/>
      <c r="N41" s="41"/>
      <c r="Q41" s="31"/>
      <c r="R41" s="31"/>
    </row>
    <row r="42" spans="1:30" s="8" customFormat="1" ht="84.75" customHeight="1">
      <c r="A42" s="141"/>
      <c r="B42" s="145"/>
      <c r="C42" s="146"/>
      <c r="D42" s="146"/>
      <c r="E42" s="146"/>
      <c r="F42" s="147"/>
      <c r="G42" s="13" t="s">
        <v>21</v>
      </c>
      <c r="H42" s="42"/>
      <c r="I42" s="34"/>
      <c r="J42" s="34"/>
      <c r="K42" s="43"/>
      <c r="L42" s="34"/>
      <c r="M42" s="34"/>
      <c r="N42" s="14" t="s">
        <v>22</v>
      </c>
      <c r="Q42" s="31"/>
      <c r="R42" s="31"/>
    </row>
    <row r="43" spans="1:30" s="8" customFormat="1" ht="54" customHeight="1">
      <c r="Q43" s="31"/>
      <c r="R43" s="31"/>
      <c r="AD43" s="33"/>
    </row>
    <row r="44" spans="1:30" s="8" customFormat="1" ht="57" customHeight="1">
      <c r="Q44" s="31"/>
      <c r="R44" s="31"/>
      <c r="AD44" s="33"/>
    </row>
    <row r="45" spans="1:30" s="8" customFormat="1" ht="30.75" customHeight="1">
      <c r="Q45" s="31"/>
      <c r="R45" s="31"/>
      <c r="AD45" s="33"/>
    </row>
    <row r="46" spans="1:30" s="8" customFormat="1" ht="30.75" customHeight="1">
      <c r="Q46" s="32"/>
      <c r="R46" s="32"/>
      <c r="T46" s="9"/>
      <c r="AD46" s="33"/>
    </row>
    <row r="47" spans="1:30" s="8" customFormat="1" ht="30.75" customHeight="1">
      <c r="Q47" s="32"/>
      <c r="R47" s="32"/>
      <c r="T47" s="10"/>
      <c r="AD47" s="33"/>
    </row>
    <row r="48" spans="1:30" s="8" customFormat="1" ht="48.75" customHeight="1">
      <c r="Q48" s="32"/>
      <c r="R48" s="32"/>
      <c r="T48" s="35"/>
      <c r="Z48" s="3"/>
      <c r="AA48" s="3"/>
      <c r="AB48" s="3"/>
      <c r="AC48" s="3"/>
      <c r="AD48" s="33"/>
    </row>
    <row r="49" spans="1:256" s="9" customFormat="1" ht="48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32"/>
      <c r="R49" s="32"/>
      <c r="S49" s="8"/>
      <c r="T49"/>
      <c r="Z49" s="3"/>
      <c r="AA49" s="3"/>
      <c r="AB49" s="3"/>
      <c r="AC49" s="3"/>
      <c r="AD49" s="33"/>
      <c r="AE49" s="8"/>
    </row>
    <row r="50" spans="1:256" s="10" customFormat="1" ht="48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32"/>
      <c r="R50" s="32"/>
      <c r="S50" s="8"/>
      <c r="T50"/>
      <c r="W50" s="3"/>
      <c r="X50" s="3"/>
      <c r="Y50" s="3"/>
      <c r="Z50" s="3"/>
      <c r="AA50" s="3"/>
      <c r="AB50" s="3"/>
      <c r="AC50" s="3"/>
      <c r="AD50" s="3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3" customFormat="1" ht="30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32"/>
      <c r="R51" s="32"/>
      <c r="S51" s="8"/>
      <c r="T51"/>
      <c r="AB51" s="5"/>
      <c r="AC51" s="5"/>
      <c r="AD51" s="5"/>
      <c r="AE51" s="5"/>
      <c r="AF51" s="33"/>
    </row>
    <row r="52" spans="1:256" ht="2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32"/>
      <c r="R52" s="32"/>
      <c r="S52" s="9"/>
      <c r="T52" s="15"/>
    </row>
    <row r="53" spans="1:256" ht="48.7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6"/>
    </row>
    <row r="54" spans="1:256" ht="2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5"/>
      <c r="T54" s="21"/>
    </row>
    <row r="55" spans="1:256" s="3" customFormat="1" ht="106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U55" s="15"/>
      <c r="V55" s="15"/>
      <c r="W55" s="15"/>
      <c r="X55" s="15"/>
      <c r="Y55" s="15"/>
    </row>
    <row r="56" spans="1:256" s="18" customFormat="1" ht="48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23"/>
      <c r="U56" s="16"/>
      <c r="V56" s="16"/>
      <c r="W56" s="16"/>
      <c r="X56" s="16"/>
      <c r="Y56" s="17"/>
    </row>
    <row r="57" spans="1:256" s="3" customFormat="1" ht="72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185"/>
    </row>
    <row r="58" spans="1:256" s="3" customFormat="1" ht="87" customHeight="1">
      <c r="A58" s="37" t="s">
        <v>53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8"/>
      <c r="O58" s="157" t="s">
        <v>0</v>
      </c>
      <c r="P58" s="157"/>
      <c r="Q58" s="157"/>
      <c r="R58" s="157"/>
      <c r="S58" s="157"/>
      <c r="T58" s="185"/>
      <c r="Z58" s="22"/>
    </row>
    <row r="59" spans="1:256" s="8" customFormat="1" ht="60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85"/>
      <c r="U59" s="24"/>
      <c r="V59" s="24"/>
      <c r="W59" s="24"/>
    </row>
    <row r="60" spans="1:256" s="8" customFormat="1" ht="60.75" customHeight="1">
      <c r="A60" s="19"/>
      <c r="B60" s="20"/>
      <c r="C60" s="20"/>
      <c r="D60" s="20"/>
      <c r="E60" s="20"/>
      <c r="F60" s="44"/>
      <c r="G60" s="3"/>
      <c r="H60" s="3"/>
      <c r="I60" s="3"/>
      <c r="J60" s="3"/>
      <c r="K60" s="20"/>
      <c r="L60" s="20"/>
      <c r="M60" s="20"/>
      <c r="N60" s="20"/>
      <c r="O60" s="3"/>
      <c r="P60" s="3"/>
      <c r="Q60" s="56" t="s">
        <v>38</v>
      </c>
      <c r="R60" s="79">
        <v>44951</v>
      </c>
      <c r="S60" s="57" t="s">
        <v>69</v>
      </c>
      <c r="T60" s="27"/>
      <c r="U60" s="153"/>
      <c r="V60" s="153"/>
      <c r="W60" s="153"/>
      <c r="AC60" s="25"/>
      <c r="AD60" s="148"/>
      <c r="AE60" s="148"/>
      <c r="AF60" s="25"/>
      <c r="AG60" s="148"/>
      <c r="AH60" s="148"/>
    </row>
    <row r="61" spans="1:256" s="8" customFormat="1" ht="60.75" customHeight="1">
      <c r="A61" s="45" t="s">
        <v>54</v>
      </c>
      <c r="B61" s="20"/>
      <c r="C61" s="20"/>
      <c r="D61" s="20"/>
      <c r="E61" s="20"/>
      <c r="F61" s="20"/>
      <c r="G61" s="4"/>
      <c r="H61" s="4"/>
      <c r="I61" s="4"/>
      <c r="J61" s="20"/>
      <c r="K61" s="20"/>
      <c r="L61" s="20"/>
      <c r="M61" s="20"/>
      <c r="N61" s="20"/>
      <c r="O61" s="3"/>
      <c r="P61" s="3"/>
      <c r="Q61" s="3"/>
      <c r="R61" s="6"/>
      <c r="S61" s="7"/>
      <c r="T61" s="60"/>
      <c r="U61" s="153"/>
      <c r="V61" s="156"/>
      <c r="W61" s="153"/>
      <c r="AC61" s="25"/>
      <c r="AD61" s="26"/>
      <c r="AE61" s="26"/>
      <c r="AF61" s="25"/>
      <c r="AG61" s="55"/>
      <c r="AH61" s="55"/>
    </row>
    <row r="62" spans="1:256" s="8" customFormat="1" ht="60.75" customHeight="1">
      <c r="A62" s="160" t="s">
        <v>4</v>
      </c>
      <c r="B62" s="163" t="s">
        <v>5</v>
      </c>
      <c r="C62" s="163" t="s">
        <v>70</v>
      </c>
      <c r="D62" s="163"/>
      <c r="E62" s="163" t="s">
        <v>7</v>
      </c>
      <c r="F62" s="163"/>
      <c r="G62" s="163" t="s">
        <v>71</v>
      </c>
      <c r="H62" s="163"/>
      <c r="I62" s="84" t="s">
        <v>7</v>
      </c>
      <c r="J62" s="85" t="s">
        <v>8</v>
      </c>
      <c r="K62" s="158" t="s">
        <v>72</v>
      </c>
      <c r="L62" s="158"/>
      <c r="M62" s="158"/>
      <c r="N62" s="158"/>
      <c r="O62" s="158"/>
      <c r="P62" s="158"/>
      <c r="Q62" s="158"/>
      <c r="R62" s="158"/>
      <c r="S62" s="159"/>
      <c r="T62" s="60"/>
      <c r="U62" s="153"/>
      <c r="V62" s="156"/>
      <c r="W62" s="153"/>
      <c r="AC62" s="25"/>
      <c r="AD62" s="55"/>
      <c r="AE62" s="55"/>
      <c r="AF62" s="25"/>
      <c r="AG62" s="55"/>
      <c r="AH62" s="55"/>
    </row>
    <row r="63" spans="1:256" s="9" customFormat="1" ht="60.75" customHeight="1">
      <c r="A63" s="161"/>
      <c r="B63" s="164"/>
      <c r="C63" s="166" t="s">
        <v>73</v>
      </c>
      <c r="D63" s="166"/>
      <c r="E63" s="166" t="s">
        <v>74</v>
      </c>
      <c r="F63" s="166"/>
      <c r="G63" s="167" t="s">
        <v>74</v>
      </c>
      <c r="H63" s="164"/>
      <c r="I63" s="168" t="s">
        <v>75</v>
      </c>
      <c r="J63" s="168" t="s">
        <v>39</v>
      </c>
      <c r="K63" s="169" t="s">
        <v>40</v>
      </c>
      <c r="L63" s="151" t="s">
        <v>41</v>
      </c>
      <c r="M63" s="151" t="s">
        <v>42</v>
      </c>
      <c r="N63" s="151" t="s">
        <v>43</v>
      </c>
      <c r="O63" s="151" t="s">
        <v>44</v>
      </c>
      <c r="P63" s="151" t="s">
        <v>76</v>
      </c>
      <c r="Q63" s="151" t="s">
        <v>45</v>
      </c>
      <c r="R63" s="151" t="s">
        <v>46</v>
      </c>
      <c r="S63" s="152" t="s">
        <v>47</v>
      </c>
      <c r="T63" s="60"/>
      <c r="U63" s="28"/>
      <c r="V63" s="28"/>
      <c r="W63" s="28"/>
      <c r="AC63" s="25"/>
      <c r="AD63" s="55"/>
      <c r="AE63" s="55"/>
      <c r="AF63" s="25"/>
      <c r="AG63" s="55"/>
      <c r="AH63" s="55"/>
    </row>
    <row r="64" spans="1:256" s="8" customFormat="1" ht="69.95" customHeight="1">
      <c r="A64" s="161"/>
      <c r="B64" s="164"/>
      <c r="C64" s="166"/>
      <c r="D64" s="166"/>
      <c r="E64" s="166"/>
      <c r="F64" s="166"/>
      <c r="G64" s="164"/>
      <c r="H64" s="164"/>
      <c r="I64" s="154"/>
      <c r="J64" s="154"/>
      <c r="K64" s="169"/>
      <c r="L64" s="151"/>
      <c r="M64" s="151"/>
      <c r="N64" s="155"/>
      <c r="O64" s="151"/>
      <c r="P64" s="151"/>
      <c r="Q64" s="151"/>
      <c r="R64" s="151"/>
      <c r="S64" s="152"/>
      <c r="T64" s="60"/>
      <c r="U64" s="60"/>
      <c r="V64" s="60"/>
      <c r="W64" s="60"/>
      <c r="AC64" s="25"/>
      <c r="AD64" s="93"/>
      <c r="AE64" s="93"/>
      <c r="AF64" s="25"/>
      <c r="AG64" s="93"/>
      <c r="AH64" s="93"/>
    </row>
    <row r="65" spans="1:34" s="8" customFormat="1" ht="69.95" customHeight="1">
      <c r="A65" s="161"/>
      <c r="B65" s="164"/>
      <c r="C65" s="166"/>
      <c r="D65" s="166"/>
      <c r="E65" s="166"/>
      <c r="F65" s="166"/>
      <c r="G65" s="164"/>
      <c r="H65" s="164"/>
      <c r="I65" s="154"/>
      <c r="J65" s="154"/>
      <c r="K65" s="169"/>
      <c r="L65" s="151"/>
      <c r="M65" s="151"/>
      <c r="N65" s="155"/>
      <c r="O65" s="151"/>
      <c r="P65" s="151"/>
      <c r="Q65" s="151"/>
      <c r="R65" s="151"/>
      <c r="S65" s="152"/>
      <c r="T65" s="60"/>
      <c r="U65" s="60"/>
      <c r="V65" s="60"/>
      <c r="W65" s="60"/>
      <c r="AC65" s="25"/>
      <c r="AD65" s="93"/>
      <c r="AE65" s="93"/>
      <c r="AF65" s="25"/>
      <c r="AG65" s="93"/>
      <c r="AH65" s="93"/>
    </row>
    <row r="66" spans="1:34" s="8" customFormat="1" ht="69.95" customHeight="1">
      <c r="A66" s="162"/>
      <c r="B66" s="165"/>
      <c r="C66" s="87"/>
      <c r="D66" s="87"/>
      <c r="E66" s="88"/>
      <c r="F66" s="88"/>
      <c r="G66" s="149" t="s">
        <v>77</v>
      </c>
      <c r="H66" s="149"/>
      <c r="I66" s="89" t="s">
        <v>78</v>
      </c>
      <c r="J66" s="90" t="s">
        <v>79</v>
      </c>
      <c r="K66" s="90" t="s">
        <v>14</v>
      </c>
      <c r="L66" s="90" t="s">
        <v>65</v>
      </c>
      <c r="M66" s="90" t="s">
        <v>66</v>
      </c>
      <c r="N66" s="90" t="s">
        <v>65</v>
      </c>
      <c r="O66" s="90" t="s">
        <v>80</v>
      </c>
      <c r="P66" s="90" t="s">
        <v>67</v>
      </c>
      <c r="Q66" s="90" t="s">
        <v>81</v>
      </c>
      <c r="R66" s="90" t="s">
        <v>48</v>
      </c>
      <c r="S66" s="91" t="s">
        <v>82</v>
      </c>
      <c r="T66" s="60"/>
      <c r="U66" s="60"/>
      <c r="V66" s="60"/>
      <c r="W66" s="60"/>
      <c r="AC66" s="25"/>
      <c r="AD66" s="93"/>
      <c r="AE66" s="93"/>
      <c r="AF66" s="25"/>
      <c r="AG66" s="93"/>
      <c r="AH66" s="93"/>
    </row>
    <row r="67" spans="1:34" s="8" customFormat="1" ht="69.95" customHeight="1">
      <c r="A67" s="94" t="s">
        <v>84</v>
      </c>
      <c r="B67" s="95" t="s">
        <v>87</v>
      </c>
      <c r="C67" s="92">
        <f t="shared" ref="C67:C69" si="80">+E67-2</f>
        <v>44937</v>
      </c>
      <c r="D67" s="96" t="str">
        <f t="shared" ref="D67:D69" si="81">TEXT(C67,"aaa")</f>
        <v>水</v>
      </c>
      <c r="E67" s="97">
        <f t="shared" ref="E67:E69" si="82">G67</f>
        <v>44939</v>
      </c>
      <c r="F67" s="96" t="str">
        <f t="shared" ref="F67:F69" si="83">TEXT(E67,"aaa")</f>
        <v>金</v>
      </c>
      <c r="G67" s="98">
        <v>44939</v>
      </c>
      <c r="H67" s="96" t="str">
        <f t="shared" ref="H67:H69" si="84">TEXT(G67,"aaa")</f>
        <v>金</v>
      </c>
      <c r="I67" s="97">
        <f t="shared" ref="I67:I69" si="85">G67+3</f>
        <v>44942</v>
      </c>
      <c r="J67" s="97">
        <f>I67+8</f>
        <v>44950</v>
      </c>
      <c r="K67" s="97">
        <v>44963</v>
      </c>
      <c r="L67" s="97">
        <f t="shared" ref="L67:L69" si="86">K67+17</f>
        <v>44980</v>
      </c>
      <c r="M67" s="97">
        <f t="shared" ref="M67:M69" si="87">K67+16</f>
        <v>44979</v>
      </c>
      <c r="N67" s="97">
        <f t="shared" ref="N67:N69" si="88">K67+17</f>
        <v>44980</v>
      </c>
      <c r="O67" s="97">
        <f t="shared" ref="O67:O69" si="89">K67+17</f>
        <v>44980</v>
      </c>
      <c r="P67" s="97">
        <f t="shared" ref="P67:P69" si="90">K67+11</f>
        <v>44974</v>
      </c>
      <c r="Q67" s="97">
        <f t="shared" ref="Q67:Q69" si="91">K67+18</f>
        <v>44981</v>
      </c>
      <c r="R67" s="97">
        <f t="shared" ref="R67:R69" si="92">K67+21</f>
        <v>44984</v>
      </c>
      <c r="S67" s="99">
        <f t="shared" ref="S67:S69" si="93">K67+15</f>
        <v>44978</v>
      </c>
      <c r="T67" s="60"/>
      <c r="U67" s="60"/>
      <c r="V67" s="60"/>
      <c r="W67" s="60"/>
      <c r="AC67" s="25"/>
      <c r="AD67" s="55"/>
      <c r="AE67" s="55"/>
      <c r="AF67" s="25"/>
      <c r="AG67" s="55"/>
      <c r="AH67" s="55"/>
    </row>
    <row r="68" spans="1:34" s="8" customFormat="1" ht="69.95" customHeight="1">
      <c r="A68" s="83" t="s">
        <v>85</v>
      </c>
      <c r="B68" s="86" t="s">
        <v>88</v>
      </c>
      <c r="C68" s="82">
        <f t="shared" si="80"/>
        <v>44944</v>
      </c>
      <c r="D68" s="80" t="str">
        <f t="shared" si="81"/>
        <v>水</v>
      </c>
      <c r="E68" s="58">
        <f t="shared" si="82"/>
        <v>44946</v>
      </c>
      <c r="F68" s="80" t="str">
        <f t="shared" si="83"/>
        <v>金</v>
      </c>
      <c r="G68" s="81">
        <v>44946</v>
      </c>
      <c r="H68" s="80" t="str">
        <f t="shared" si="84"/>
        <v>金</v>
      </c>
      <c r="I68" s="58">
        <f t="shared" si="85"/>
        <v>44949</v>
      </c>
      <c r="J68" s="97">
        <f t="shared" ref="J68:J70" si="94">I68+8</f>
        <v>44957</v>
      </c>
      <c r="K68" s="58">
        <v>44970</v>
      </c>
      <c r="L68" s="58">
        <f t="shared" si="86"/>
        <v>44987</v>
      </c>
      <c r="M68" s="58">
        <f t="shared" si="87"/>
        <v>44986</v>
      </c>
      <c r="N68" s="58">
        <f t="shared" si="88"/>
        <v>44987</v>
      </c>
      <c r="O68" s="58">
        <f t="shared" si="89"/>
        <v>44987</v>
      </c>
      <c r="P68" s="58">
        <f t="shared" si="90"/>
        <v>44981</v>
      </c>
      <c r="Q68" s="58">
        <f t="shared" si="91"/>
        <v>44988</v>
      </c>
      <c r="R68" s="58">
        <f t="shared" si="92"/>
        <v>44991</v>
      </c>
      <c r="S68" s="59">
        <f t="shared" si="93"/>
        <v>44985</v>
      </c>
      <c r="T68" s="60"/>
      <c r="U68" s="60"/>
      <c r="V68" s="60"/>
      <c r="W68" s="60"/>
      <c r="AC68" s="25"/>
      <c r="AD68" s="101"/>
      <c r="AE68" s="101"/>
      <c r="AF68" s="25"/>
      <c r="AG68" s="101"/>
      <c r="AH68" s="101"/>
    </row>
    <row r="69" spans="1:34" s="8" customFormat="1" ht="69.95" customHeight="1">
      <c r="A69" s="83" t="s">
        <v>83</v>
      </c>
      <c r="B69" s="86" t="s">
        <v>83</v>
      </c>
      <c r="C69" s="82">
        <f t="shared" si="80"/>
        <v>44951</v>
      </c>
      <c r="D69" s="80" t="str">
        <f t="shared" si="81"/>
        <v>水</v>
      </c>
      <c r="E69" s="58">
        <f t="shared" si="82"/>
        <v>44953</v>
      </c>
      <c r="F69" s="80" t="str">
        <f t="shared" si="83"/>
        <v>金</v>
      </c>
      <c r="G69" s="81">
        <v>44953</v>
      </c>
      <c r="H69" s="80" t="str">
        <f t="shared" si="84"/>
        <v>金</v>
      </c>
      <c r="I69" s="58">
        <f t="shared" si="85"/>
        <v>44956</v>
      </c>
      <c r="J69" s="97">
        <v>44965</v>
      </c>
      <c r="K69" s="58">
        <v>44978</v>
      </c>
      <c r="L69" s="58">
        <f t="shared" si="86"/>
        <v>44995</v>
      </c>
      <c r="M69" s="58">
        <f t="shared" si="87"/>
        <v>44994</v>
      </c>
      <c r="N69" s="58">
        <f t="shared" si="88"/>
        <v>44995</v>
      </c>
      <c r="O69" s="58">
        <f t="shared" si="89"/>
        <v>44995</v>
      </c>
      <c r="P69" s="58">
        <f t="shared" si="90"/>
        <v>44989</v>
      </c>
      <c r="Q69" s="58">
        <f t="shared" si="91"/>
        <v>44996</v>
      </c>
      <c r="R69" s="58">
        <f t="shared" si="92"/>
        <v>44999</v>
      </c>
      <c r="S69" s="59">
        <f t="shared" si="93"/>
        <v>44993</v>
      </c>
      <c r="T69" s="60"/>
      <c r="U69" s="60"/>
      <c r="V69" s="60"/>
      <c r="W69" s="60"/>
      <c r="AC69" s="25"/>
      <c r="AD69" s="101"/>
      <c r="AE69" s="101"/>
      <c r="AF69" s="25"/>
      <c r="AG69" s="101"/>
      <c r="AH69" s="101"/>
    </row>
    <row r="70" spans="1:34" s="8" customFormat="1" ht="69.95" customHeight="1">
      <c r="A70" s="83" t="s">
        <v>83</v>
      </c>
      <c r="B70" s="86" t="s">
        <v>83</v>
      </c>
      <c r="C70" s="82">
        <f t="shared" ref="C70:C72" si="95">+E70-2</f>
        <v>44958</v>
      </c>
      <c r="D70" s="80" t="str">
        <f t="shared" ref="D70:D72" si="96">TEXT(C70,"aaa")</f>
        <v>水</v>
      </c>
      <c r="E70" s="58">
        <f t="shared" ref="E70:E72" si="97">G70</f>
        <v>44960</v>
      </c>
      <c r="F70" s="80" t="str">
        <f t="shared" ref="F70:F72" si="98">TEXT(E70,"aaa")</f>
        <v>金</v>
      </c>
      <c r="G70" s="81">
        <v>44960</v>
      </c>
      <c r="H70" s="80" t="str">
        <f t="shared" ref="H70:H72" si="99">TEXT(G70,"aaa")</f>
        <v>金</v>
      </c>
      <c r="I70" s="58">
        <f t="shared" ref="I70:I72" si="100">G70+3</f>
        <v>44963</v>
      </c>
      <c r="J70" s="97">
        <f t="shared" si="94"/>
        <v>44971</v>
      </c>
      <c r="K70" s="58">
        <v>44984</v>
      </c>
      <c r="L70" s="58">
        <f t="shared" ref="L70:L72" si="101">K70+17</f>
        <v>45001</v>
      </c>
      <c r="M70" s="58">
        <f t="shared" ref="M70:M72" si="102">K70+16</f>
        <v>45000</v>
      </c>
      <c r="N70" s="58">
        <f t="shared" ref="N70:N72" si="103">K70+17</f>
        <v>45001</v>
      </c>
      <c r="O70" s="58">
        <f t="shared" ref="O70:O72" si="104">K70+17</f>
        <v>45001</v>
      </c>
      <c r="P70" s="58">
        <f t="shared" ref="P70:P72" si="105">K70+11</f>
        <v>44995</v>
      </c>
      <c r="Q70" s="58">
        <f t="shared" ref="Q70:Q72" si="106">K70+18</f>
        <v>45002</v>
      </c>
      <c r="R70" s="58">
        <f t="shared" ref="R70:R72" si="107">K70+21</f>
        <v>45005</v>
      </c>
      <c r="S70" s="59">
        <f t="shared" ref="S70:S72" si="108">K70+15</f>
        <v>44999</v>
      </c>
      <c r="U70" s="60"/>
      <c r="V70" s="60"/>
      <c r="W70" s="60"/>
      <c r="AC70" s="25"/>
      <c r="AD70" s="101"/>
      <c r="AE70" s="101"/>
      <c r="AF70" s="25"/>
      <c r="AG70" s="101"/>
      <c r="AH70" s="101"/>
    </row>
    <row r="71" spans="1:34" s="8" customFormat="1" ht="69.95" customHeight="1">
      <c r="A71" s="83" t="s">
        <v>83</v>
      </c>
      <c r="B71" s="86" t="s">
        <v>83</v>
      </c>
      <c r="C71" s="82">
        <f t="shared" si="95"/>
        <v>44965</v>
      </c>
      <c r="D71" s="80" t="str">
        <f t="shared" si="96"/>
        <v>水</v>
      </c>
      <c r="E71" s="58">
        <f t="shared" si="97"/>
        <v>44967</v>
      </c>
      <c r="F71" s="80" t="str">
        <f t="shared" si="98"/>
        <v>金</v>
      </c>
      <c r="G71" s="81">
        <v>44967</v>
      </c>
      <c r="H71" s="80" t="str">
        <f t="shared" si="99"/>
        <v>金</v>
      </c>
      <c r="I71" s="58">
        <f t="shared" si="100"/>
        <v>44970</v>
      </c>
      <c r="J71" s="97">
        <v>44986</v>
      </c>
      <c r="K71" s="58">
        <v>44999</v>
      </c>
      <c r="L71" s="58">
        <f t="shared" si="101"/>
        <v>45016</v>
      </c>
      <c r="M71" s="58">
        <f t="shared" si="102"/>
        <v>45015</v>
      </c>
      <c r="N71" s="58">
        <f t="shared" si="103"/>
        <v>45016</v>
      </c>
      <c r="O71" s="58">
        <f t="shared" si="104"/>
        <v>45016</v>
      </c>
      <c r="P71" s="58">
        <f t="shared" si="105"/>
        <v>45010</v>
      </c>
      <c r="Q71" s="58">
        <f t="shared" si="106"/>
        <v>45017</v>
      </c>
      <c r="R71" s="58">
        <f t="shared" si="107"/>
        <v>45020</v>
      </c>
      <c r="S71" s="59">
        <f t="shared" si="108"/>
        <v>45014</v>
      </c>
      <c r="U71" s="60"/>
      <c r="V71" s="60"/>
      <c r="W71" s="60"/>
      <c r="AC71" s="25"/>
      <c r="AD71" s="103"/>
      <c r="AE71" s="103"/>
      <c r="AF71" s="25"/>
      <c r="AG71" s="103"/>
      <c r="AH71" s="103"/>
    </row>
    <row r="72" spans="1:34" s="8" customFormat="1" ht="69.75" customHeight="1">
      <c r="A72" s="83" t="s">
        <v>83</v>
      </c>
      <c r="B72" s="86" t="s">
        <v>83</v>
      </c>
      <c r="C72" s="82">
        <f t="shared" si="95"/>
        <v>44972</v>
      </c>
      <c r="D72" s="80" t="str">
        <f t="shared" si="96"/>
        <v>水</v>
      </c>
      <c r="E72" s="58">
        <f t="shared" si="97"/>
        <v>44974</v>
      </c>
      <c r="F72" s="80" t="str">
        <f t="shared" si="98"/>
        <v>金</v>
      </c>
      <c r="G72" s="81">
        <v>44974</v>
      </c>
      <c r="H72" s="80" t="str">
        <f t="shared" si="99"/>
        <v>金</v>
      </c>
      <c r="I72" s="58">
        <f t="shared" si="100"/>
        <v>44977</v>
      </c>
      <c r="J72" s="97">
        <v>44986</v>
      </c>
      <c r="K72" s="58">
        <v>44999</v>
      </c>
      <c r="L72" s="58">
        <f t="shared" si="101"/>
        <v>45016</v>
      </c>
      <c r="M72" s="58">
        <f t="shared" si="102"/>
        <v>45015</v>
      </c>
      <c r="N72" s="58">
        <f t="shared" si="103"/>
        <v>45016</v>
      </c>
      <c r="O72" s="58">
        <f t="shared" si="104"/>
        <v>45016</v>
      </c>
      <c r="P72" s="58">
        <f t="shared" si="105"/>
        <v>45010</v>
      </c>
      <c r="Q72" s="58">
        <f t="shared" si="106"/>
        <v>45017</v>
      </c>
      <c r="R72" s="58">
        <f t="shared" si="107"/>
        <v>45020</v>
      </c>
      <c r="S72" s="59">
        <f t="shared" si="108"/>
        <v>45014</v>
      </c>
      <c r="U72" s="60"/>
      <c r="V72" s="60"/>
      <c r="W72" s="60"/>
    </row>
    <row r="73" spans="1:34" s="8" customFormat="1" ht="30.75" customHeight="1">
      <c r="A73" s="83" t="s">
        <v>83</v>
      </c>
      <c r="B73" s="86" t="s">
        <v>83</v>
      </c>
      <c r="C73" s="82">
        <f t="shared" ref="C73" si="109">+E73-2</f>
        <v>44979</v>
      </c>
      <c r="D73" s="80" t="str">
        <f t="shared" ref="D73" si="110">TEXT(C73,"aaa")</f>
        <v>水</v>
      </c>
      <c r="E73" s="58">
        <f t="shared" ref="E73" si="111">G73</f>
        <v>44981</v>
      </c>
      <c r="F73" s="80" t="str">
        <f t="shared" ref="F73" si="112">TEXT(E73,"aaa")</f>
        <v>金</v>
      </c>
      <c r="G73" s="81">
        <v>44981</v>
      </c>
      <c r="H73" s="80" t="str">
        <f t="shared" ref="H73" si="113">TEXT(G73,"aaa")</f>
        <v>金</v>
      </c>
      <c r="I73" s="58">
        <f t="shared" ref="I73" si="114">G73+3</f>
        <v>44984</v>
      </c>
      <c r="J73" s="97">
        <v>44993</v>
      </c>
      <c r="K73" s="58">
        <v>45006</v>
      </c>
      <c r="L73" s="58">
        <f t="shared" ref="L73" si="115">K73+17</f>
        <v>45023</v>
      </c>
      <c r="M73" s="58">
        <f t="shared" ref="M73" si="116">K73+16</f>
        <v>45022</v>
      </c>
      <c r="N73" s="58">
        <f t="shared" ref="N73" si="117">K73+17</f>
        <v>45023</v>
      </c>
      <c r="O73" s="58">
        <f t="shared" ref="O73" si="118">K73+17</f>
        <v>45023</v>
      </c>
      <c r="P73" s="58">
        <f t="shared" ref="P73" si="119">K73+11</f>
        <v>45017</v>
      </c>
      <c r="Q73" s="58">
        <f t="shared" ref="Q73" si="120">K73+18</f>
        <v>45024</v>
      </c>
      <c r="R73" s="58">
        <f t="shared" ref="R73" si="121">K73+21</f>
        <v>45027</v>
      </c>
      <c r="S73" s="59">
        <f t="shared" ref="S73" si="122">K73+15</f>
        <v>45021</v>
      </c>
    </row>
    <row r="74" spans="1:34" s="8" customFormat="1" ht="30.75" customHeight="1">
      <c r="A74" s="83" t="s">
        <v>83</v>
      </c>
      <c r="B74" s="86" t="s">
        <v>83</v>
      </c>
      <c r="C74" s="82">
        <f t="shared" ref="C74" si="123">+E74-2</f>
        <v>44986</v>
      </c>
      <c r="D74" s="80" t="str">
        <f t="shared" ref="D74" si="124">TEXT(C74,"aaa")</f>
        <v>水</v>
      </c>
      <c r="E74" s="58">
        <f t="shared" ref="E74" si="125">G74</f>
        <v>44988</v>
      </c>
      <c r="F74" s="80" t="str">
        <f t="shared" ref="F74" si="126">TEXT(E74,"aaa")</f>
        <v>金</v>
      </c>
      <c r="G74" s="81">
        <v>44988</v>
      </c>
      <c r="H74" s="80" t="str">
        <f t="shared" ref="H74" si="127">TEXT(G74,"aaa")</f>
        <v>金</v>
      </c>
      <c r="I74" s="58">
        <f t="shared" ref="I74" si="128">G74+3</f>
        <v>44991</v>
      </c>
      <c r="J74" s="97">
        <v>45000</v>
      </c>
      <c r="K74" s="58">
        <v>45013</v>
      </c>
      <c r="L74" s="58">
        <f t="shared" ref="L74" si="129">K74+17</f>
        <v>45030</v>
      </c>
      <c r="M74" s="58">
        <f t="shared" ref="M74" si="130">K74+16</f>
        <v>45029</v>
      </c>
      <c r="N74" s="58">
        <f t="shared" ref="N74" si="131">K74+17</f>
        <v>45030</v>
      </c>
      <c r="O74" s="58">
        <f t="shared" ref="O74" si="132">K74+17</f>
        <v>45030</v>
      </c>
      <c r="P74" s="58">
        <f t="shared" ref="P74" si="133">K74+11</f>
        <v>45024</v>
      </c>
      <c r="Q74" s="58">
        <f t="shared" ref="Q74" si="134">K74+18</f>
        <v>45031</v>
      </c>
      <c r="R74" s="58">
        <f t="shared" ref="R74" si="135">K74+21</f>
        <v>45034</v>
      </c>
      <c r="S74" s="59">
        <f t="shared" ref="S74" si="136">K74+15</f>
        <v>45028</v>
      </c>
    </row>
    <row r="75" spans="1:34" s="8" customFormat="1" ht="30.75" customHeight="1">
      <c r="A75" s="61" t="s">
        <v>49</v>
      </c>
      <c r="B75" s="62"/>
      <c r="C75" s="50"/>
      <c r="D75" s="62"/>
      <c r="E75" s="64"/>
      <c r="F75" s="62"/>
      <c r="G75" s="63"/>
      <c r="H75" s="62"/>
      <c r="I75" s="62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34" s="8" customFormat="1" ht="30.75" customHeight="1">
      <c r="Q76" s="31"/>
      <c r="R76" s="31"/>
    </row>
    <row r="77" spans="1:34" s="8" customFormat="1" ht="30.75" customHeight="1">
      <c r="Q77" s="31"/>
      <c r="R77" s="31"/>
    </row>
    <row r="78" spans="1:34" s="8" customFormat="1" ht="30.75" customHeight="1">
      <c r="Q78" s="31"/>
      <c r="R78" s="31"/>
    </row>
    <row r="79" spans="1:34" s="8" customFormat="1" ht="30.75" customHeight="1">
      <c r="Q79" s="31"/>
      <c r="R79" s="31"/>
    </row>
    <row r="80" spans="1:34" s="8" customFormat="1" ht="30.75" customHeight="1">
      <c r="Q80" s="31"/>
      <c r="R80" s="31"/>
    </row>
    <row r="81" spans="1:256" s="8" customFormat="1" ht="30.75" customHeight="1">
      <c r="Q81" s="31"/>
      <c r="R81" s="31"/>
    </row>
    <row r="82" spans="1:256" s="8" customFormat="1" ht="30.75" customHeight="1">
      <c r="Q82" s="31"/>
      <c r="R82" s="31"/>
    </row>
    <row r="83" spans="1:256" s="8" customFormat="1" ht="30.75" customHeight="1">
      <c r="Q83" s="31"/>
      <c r="R83" s="31"/>
    </row>
    <row r="84" spans="1:256" s="8" customFormat="1" ht="30.75" customHeight="1">
      <c r="Q84" s="31"/>
      <c r="R84" s="31"/>
    </row>
    <row r="85" spans="1:256" s="8" customFormat="1" ht="30.75" customHeight="1">
      <c r="Q85" s="31"/>
      <c r="R85" s="31"/>
    </row>
    <row r="86" spans="1:256" s="8" customFormat="1" ht="30.75" customHeight="1">
      <c r="Q86" s="31"/>
      <c r="R86" s="31"/>
    </row>
    <row r="87" spans="1:256" s="8" customFormat="1" ht="30.75" customHeight="1">
      <c r="Q87" s="31"/>
      <c r="R87" s="31"/>
      <c r="AD87" s="33"/>
    </row>
    <row r="88" spans="1:256" s="8" customFormat="1" ht="30.75" customHeight="1">
      <c r="Q88" s="31"/>
      <c r="R88" s="31"/>
      <c r="AD88" s="33"/>
    </row>
    <row r="89" spans="1:256" s="8" customFormat="1" ht="30.75" customHeight="1">
      <c r="Q89" s="31"/>
      <c r="R89" s="31"/>
      <c r="AD89" s="33"/>
    </row>
    <row r="90" spans="1:256" s="8" customFormat="1" ht="30.75" customHeight="1">
      <c r="Q90" s="32"/>
      <c r="R90" s="32"/>
      <c r="AD90" s="33"/>
    </row>
    <row r="91" spans="1:256" s="8" customFormat="1" ht="30.75" customHeight="1">
      <c r="Q91" s="32"/>
      <c r="R91" s="32"/>
      <c r="AD91" s="33"/>
    </row>
    <row r="92" spans="1:256" s="8" customFormat="1" ht="30.75" customHeight="1">
      <c r="Q92" s="32"/>
      <c r="R92" s="32"/>
      <c r="T92" s="9"/>
      <c r="AD92" s="33"/>
    </row>
    <row r="93" spans="1:256" s="8" customFormat="1" ht="30.75" customHeight="1">
      <c r="Q93" s="32"/>
      <c r="R93" s="32"/>
      <c r="T93" s="10"/>
      <c r="AD93" s="33"/>
    </row>
    <row r="94" spans="1:256" s="8" customFormat="1" ht="48.75" customHeight="1">
      <c r="Q94" s="32"/>
      <c r="R94" s="32"/>
      <c r="T94" s="35"/>
      <c r="Z94" s="3"/>
      <c r="AA94" s="3"/>
      <c r="AB94" s="3"/>
      <c r="AC94" s="3"/>
      <c r="AD94" s="33"/>
    </row>
    <row r="95" spans="1:256" s="9" customFormat="1" ht="48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32"/>
      <c r="R95" s="32"/>
      <c r="S95" s="8"/>
      <c r="T95" s="65"/>
      <c r="Z95" s="3"/>
      <c r="AA95" s="3"/>
      <c r="AB95" s="3"/>
      <c r="AC95" s="3"/>
      <c r="AD95" s="33"/>
      <c r="AE95" s="8"/>
    </row>
    <row r="96" spans="1:256" s="10" customFormat="1" ht="48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32"/>
      <c r="R96" s="32"/>
      <c r="S96" s="8"/>
      <c r="T96" s="65"/>
      <c r="W96" s="3"/>
      <c r="X96" s="3"/>
      <c r="Y96" s="3"/>
      <c r="Z96" s="3"/>
      <c r="AA96" s="3"/>
      <c r="AB96" s="3"/>
      <c r="AC96" s="3"/>
      <c r="AD96" s="3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32" s="3" customFormat="1" ht="30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32"/>
      <c r="R97" s="32"/>
      <c r="S97" s="8"/>
      <c r="T97" s="65"/>
      <c r="AB97" s="5"/>
      <c r="AC97" s="5"/>
      <c r="AD97" s="5"/>
      <c r="AE97" s="5"/>
      <c r="AF97" s="33"/>
    </row>
    <row r="98" spans="1:32" s="65" customFormat="1" ht="13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32"/>
      <c r="R98" s="32"/>
      <c r="S98" s="9"/>
    </row>
    <row r="99" spans="1:32" s="65" customFormat="1" ht="13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68"/>
    </row>
    <row r="100" spans="1:32" s="65" customFormat="1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5"/>
      <c r="T100"/>
    </row>
    <row r="101" spans="1:32" s="65" customFormat="1" ht="13.5" customHeight="1">
      <c r="A101" s="178" t="s">
        <v>50</v>
      </c>
      <c r="B101" s="178"/>
      <c r="C101" s="178"/>
      <c r="D101" s="178"/>
      <c r="E101" s="178"/>
      <c r="F101" s="178"/>
      <c r="T101"/>
    </row>
    <row r="102" spans="1:32" s="68" customFormat="1" ht="60" customHeight="1">
      <c r="A102" s="178"/>
      <c r="B102" s="178"/>
      <c r="C102" s="178"/>
      <c r="D102" s="178"/>
      <c r="E102" s="178"/>
      <c r="F102" s="178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/>
    </row>
    <row r="103" spans="1:32" ht="104.25" customHeight="1">
      <c r="A103" s="178"/>
      <c r="B103" s="178"/>
      <c r="C103" s="178"/>
      <c r="D103" s="178"/>
      <c r="E103" s="178"/>
      <c r="F103" s="178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</row>
    <row r="104" spans="1:32" ht="37.5" customHeight="1">
      <c r="A104" s="178"/>
      <c r="B104" s="178"/>
      <c r="C104" s="178"/>
      <c r="D104" s="178"/>
      <c r="E104" s="178"/>
      <c r="F104" s="178"/>
      <c r="G104" s="65"/>
      <c r="H104" s="65"/>
      <c r="I104" s="66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32" ht="104.25" customHeight="1" thickBot="1">
      <c r="A105" s="67" t="s">
        <v>16</v>
      </c>
      <c r="B105" s="179" t="s">
        <v>51</v>
      </c>
      <c r="C105" s="180"/>
      <c r="D105" s="180"/>
      <c r="E105" s="180"/>
      <c r="F105" s="180"/>
      <c r="G105" s="180"/>
      <c r="H105" s="181"/>
      <c r="I105" s="182" t="s">
        <v>52</v>
      </c>
      <c r="J105" s="183"/>
      <c r="K105" s="183"/>
      <c r="L105" s="183"/>
      <c r="M105" s="184"/>
      <c r="N105" s="68"/>
      <c r="O105" s="68"/>
      <c r="P105" s="68"/>
      <c r="Q105" s="68"/>
      <c r="R105" s="68"/>
      <c r="S105" s="68"/>
    </row>
    <row r="106" spans="1:32" ht="37.5" customHeight="1" thickTop="1">
      <c r="A106" s="170" t="s">
        <v>55</v>
      </c>
      <c r="B106" s="172" t="s">
        <v>57</v>
      </c>
      <c r="C106" s="173"/>
      <c r="D106" s="173"/>
      <c r="E106" s="173"/>
      <c r="F106" s="173"/>
      <c r="G106" s="173"/>
      <c r="H106" s="174"/>
      <c r="I106" s="69" t="s">
        <v>58</v>
      </c>
      <c r="J106" s="70"/>
      <c r="K106" s="70"/>
      <c r="L106" s="70"/>
      <c r="M106" s="71" t="s">
        <v>59</v>
      </c>
    </row>
    <row r="107" spans="1:32" ht="49.5" thickBot="1">
      <c r="A107" s="171"/>
      <c r="B107" s="175"/>
      <c r="C107" s="176"/>
      <c r="D107" s="176"/>
      <c r="E107" s="176"/>
      <c r="F107" s="176"/>
      <c r="G107" s="176"/>
      <c r="H107" s="177"/>
      <c r="I107" s="72" t="s">
        <v>64</v>
      </c>
      <c r="J107" s="73"/>
      <c r="K107" s="73"/>
      <c r="L107" s="73"/>
      <c r="M107" s="74"/>
      <c r="N107" s="75"/>
    </row>
    <row r="108" spans="1:32" ht="49.5" thickTop="1">
      <c r="A108" s="170" t="s">
        <v>56</v>
      </c>
      <c r="B108" s="172" t="s">
        <v>60</v>
      </c>
      <c r="C108" s="173"/>
      <c r="D108" s="173"/>
      <c r="E108" s="173"/>
      <c r="F108" s="173"/>
      <c r="G108" s="173"/>
      <c r="H108" s="174"/>
      <c r="I108" s="69" t="s">
        <v>61</v>
      </c>
      <c r="J108" s="70"/>
      <c r="K108" s="70"/>
      <c r="L108" s="70"/>
      <c r="M108" s="71" t="s">
        <v>62</v>
      </c>
    </row>
    <row r="109" spans="1:32" ht="48.75">
      <c r="A109" s="171"/>
      <c r="B109" s="175"/>
      <c r="C109" s="176"/>
      <c r="D109" s="176"/>
      <c r="E109" s="176"/>
      <c r="F109" s="176"/>
      <c r="G109" s="176"/>
      <c r="H109" s="177"/>
      <c r="I109" s="76" t="s">
        <v>63</v>
      </c>
      <c r="J109" s="73"/>
      <c r="K109" s="73"/>
      <c r="L109" s="73"/>
      <c r="M109" s="74"/>
    </row>
  </sheetData>
  <mergeCells count="67">
    <mergeCell ref="T57:T59"/>
    <mergeCell ref="U60:U62"/>
    <mergeCell ref="V60:V62"/>
    <mergeCell ref="W60:W62"/>
    <mergeCell ref="AD60:AE60"/>
    <mergeCell ref="A108:A109"/>
    <mergeCell ref="B108:H109"/>
    <mergeCell ref="AG60:AH60"/>
    <mergeCell ref="G66:H66"/>
    <mergeCell ref="A101:F104"/>
    <mergeCell ref="B105:H105"/>
    <mergeCell ref="I105:M105"/>
    <mergeCell ref="O63:O65"/>
    <mergeCell ref="P63:P65"/>
    <mergeCell ref="Q63:Q65"/>
    <mergeCell ref="R63:R65"/>
    <mergeCell ref="S63:S65"/>
    <mergeCell ref="A106:A107"/>
    <mergeCell ref="B106:H107"/>
    <mergeCell ref="O58:S58"/>
    <mergeCell ref="A62:A66"/>
    <mergeCell ref="B62:B66"/>
    <mergeCell ref="C62:D62"/>
    <mergeCell ref="E62:F62"/>
    <mergeCell ref="G62:H62"/>
    <mergeCell ref="K62:S62"/>
    <mergeCell ref="C63:D65"/>
    <mergeCell ref="E63:F65"/>
    <mergeCell ref="G63:H65"/>
    <mergeCell ref="I63:I65"/>
    <mergeCell ref="J63:J65"/>
    <mergeCell ref="K63:K65"/>
    <mergeCell ref="L63:L65"/>
    <mergeCell ref="M63:M65"/>
    <mergeCell ref="N63:N65"/>
    <mergeCell ref="A5:A9"/>
    <mergeCell ref="B5:B9"/>
    <mergeCell ref="C5:D5"/>
    <mergeCell ref="E5:F5"/>
    <mergeCell ref="G5:H5"/>
    <mergeCell ref="C6:D8"/>
    <mergeCell ref="E6:F8"/>
    <mergeCell ref="G6:H8"/>
    <mergeCell ref="M6:M8"/>
    <mergeCell ref="V6:V8"/>
    <mergeCell ref="W6:W8"/>
    <mergeCell ref="AD6:AE6"/>
    <mergeCell ref="O1:S1"/>
    <mergeCell ref="I5:S5"/>
    <mergeCell ref="N6:N8"/>
    <mergeCell ref="O6:O8"/>
    <mergeCell ref="B40:F40"/>
    <mergeCell ref="G40:N40"/>
    <mergeCell ref="A41:A42"/>
    <mergeCell ref="B41:F42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</mergeCells>
  <phoneticPr fontId="2"/>
  <pageMargins left="0.9055118110236221" right="0.31496062992125984" top="0.55118110236220474" bottom="0.35433070866141736" header="0.31496062992125984" footer="0.31496062992125984"/>
  <pageSetup paperSize="9" scale="22" fitToHeight="0" orientation="landscape" r:id="rId1"/>
  <rowBreaks count="2" manualBreakCount="2">
    <brk id="49" max="19" man="1"/>
    <brk id="10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2025-05-12T09:17:59Z</cp:lastPrinted>
  <dcterms:created xsi:type="dcterms:W3CDTF">2016-03-18T07:26:58Z</dcterms:created>
  <dcterms:modified xsi:type="dcterms:W3CDTF">2025-05-15T07:20:12Z</dcterms:modified>
</cp:coreProperties>
</file>