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6" i="1" l="1"/>
  <c r="F46" i="1" s="1"/>
  <c r="G46" i="1"/>
  <c r="H46" i="1" s="1"/>
  <c r="J46" i="1"/>
  <c r="K46" i="1"/>
  <c r="L46" i="1"/>
  <c r="K42" i="1"/>
  <c r="L42" i="1" s="1"/>
  <c r="J42" i="1"/>
  <c r="G42" i="1"/>
  <c r="H42" i="1" s="1"/>
  <c r="E42" i="1"/>
  <c r="F42" i="1" s="1"/>
  <c r="K41" i="1"/>
  <c r="L41" i="1" s="1"/>
  <c r="J41" i="1"/>
  <c r="G41" i="1"/>
  <c r="H41" i="1" s="1"/>
  <c r="F41" i="1"/>
  <c r="E41" i="1"/>
  <c r="C41" i="1"/>
  <c r="D41" i="1" s="1"/>
  <c r="O12" i="1"/>
  <c r="P12" i="1" s="1"/>
  <c r="N12" i="1"/>
  <c r="M12" i="1"/>
  <c r="L12" i="1"/>
  <c r="K12" i="1"/>
  <c r="I12" i="1"/>
  <c r="J12" i="1" s="1"/>
  <c r="H12" i="1"/>
  <c r="E12" i="1"/>
  <c r="C12" i="1" s="1"/>
  <c r="D12" i="1" s="1"/>
  <c r="O11" i="1"/>
  <c r="P11" i="1" s="1"/>
  <c r="M11" i="1"/>
  <c r="N11" i="1" s="1"/>
  <c r="L11" i="1"/>
  <c r="K11" i="1"/>
  <c r="I11" i="1"/>
  <c r="J11" i="1" s="1"/>
  <c r="H11" i="1"/>
  <c r="E11" i="1"/>
  <c r="C11" i="1" s="1"/>
  <c r="D11" i="1" s="1"/>
  <c r="P10" i="1"/>
  <c r="O10" i="1"/>
  <c r="M10" i="1"/>
  <c r="N10" i="1" s="1"/>
  <c r="K10" i="1"/>
  <c r="L10" i="1" s="1"/>
  <c r="I10" i="1"/>
  <c r="J10" i="1" s="1"/>
  <c r="H10" i="1"/>
  <c r="F10" i="1"/>
  <c r="E10" i="1"/>
  <c r="C10" i="1"/>
  <c r="D10" i="1" s="1"/>
  <c r="C46" i="1" l="1"/>
  <c r="D46" i="1" s="1"/>
  <c r="C42" i="1"/>
  <c r="D42" i="1" s="1"/>
  <c r="F12" i="1"/>
  <c r="F11" i="1"/>
  <c r="E45" i="1"/>
  <c r="C45" i="1" s="1"/>
  <c r="D45" i="1" s="1"/>
  <c r="G45" i="1"/>
  <c r="H45" i="1" s="1"/>
  <c r="J45" i="1"/>
  <c r="K45" i="1"/>
  <c r="L45" i="1" s="1"/>
  <c r="F45" i="1" l="1"/>
  <c r="E18" i="1"/>
  <c r="F18" i="1" s="1"/>
  <c r="H18" i="1"/>
  <c r="I18" i="1"/>
  <c r="J18" i="1"/>
  <c r="K18" i="1"/>
  <c r="L18" i="1"/>
  <c r="M18" i="1"/>
  <c r="N18" i="1" s="1"/>
  <c r="O18" i="1"/>
  <c r="P18" i="1" s="1"/>
  <c r="C18" i="1" l="1"/>
  <c r="D18" i="1" s="1"/>
  <c r="I16" i="1" l="1"/>
  <c r="I17" i="1"/>
  <c r="J17" i="1" s="1"/>
  <c r="E17" i="1"/>
  <c r="F17" i="1" s="1"/>
  <c r="H17" i="1"/>
  <c r="K17" i="1"/>
  <c r="L17" i="1" s="1"/>
  <c r="M17" i="1"/>
  <c r="N17" i="1"/>
  <c r="O17" i="1"/>
  <c r="P17" i="1" s="1"/>
  <c r="O15" i="1"/>
  <c r="P15" i="1" s="1"/>
  <c r="M15" i="1"/>
  <c r="N15" i="1" s="1"/>
  <c r="L15" i="1"/>
  <c r="K15" i="1"/>
  <c r="I15" i="1"/>
  <c r="J15" i="1" s="1"/>
  <c r="H15" i="1"/>
  <c r="E15" i="1"/>
  <c r="F15" i="1" s="1"/>
  <c r="O14" i="1"/>
  <c r="P14" i="1" s="1"/>
  <c r="M14" i="1"/>
  <c r="N14" i="1" s="1"/>
  <c r="K14" i="1"/>
  <c r="L14" i="1" s="1"/>
  <c r="I14" i="1"/>
  <c r="J14" i="1" s="1"/>
  <c r="H14" i="1"/>
  <c r="E14" i="1"/>
  <c r="C14" i="1" s="1"/>
  <c r="D14" i="1" s="1"/>
  <c r="O13" i="1"/>
  <c r="P13" i="1" s="1"/>
  <c r="M13" i="1"/>
  <c r="N13" i="1" s="1"/>
  <c r="K13" i="1"/>
  <c r="L13" i="1" s="1"/>
  <c r="I13" i="1"/>
  <c r="J13" i="1" s="1"/>
  <c r="H13" i="1"/>
  <c r="E13" i="1"/>
  <c r="C15" i="1" l="1"/>
  <c r="D15" i="1" s="1"/>
  <c r="F13" i="1"/>
  <c r="C13" i="1"/>
  <c r="D13" i="1" s="1"/>
  <c r="C17" i="1"/>
  <c r="D17" i="1" s="1"/>
  <c r="F14" i="1"/>
  <c r="E44" i="1"/>
  <c r="F44" i="1" s="1"/>
  <c r="K43" i="1"/>
  <c r="L43" i="1" s="1"/>
  <c r="J43" i="1"/>
  <c r="G43" i="1"/>
  <c r="H43" i="1" s="1"/>
  <c r="E43" i="1"/>
  <c r="F43" i="1" s="1"/>
  <c r="C44" i="1" l="1"/>
  <c r="D44" i="1" s="1"/>
  <c r="C43" i="1"/>
  <c r="D43" i="1" s="1"/>
  <c r="O16" i="1"/>
  <c r="P16" i="1" s="1"/>
  <c r="M16" i="1"/>
  <c r="N16" i="1" s="1"/>
  <c r="K16" i="1"/>
  <c r="L16" i="1" s="1"/>
  <c r="J16" i="1"/>
  <c r="H16" i="1"/>
  <c r="E16" i="1"/>
  <c r="F16" i="1" s="1"/>
  <c r="C16" i="1" l="1"/>
  <c r="D16" i="1" s="1"/>
  <c r="K44" i="1"/>
  <c r="L44" i="1" s="1"/>
  <c r="J44" i="1"/>
  <c r="G44" i="1"/>
  <c r="H44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<sst xmlns="http://schemas.openxmlformats.org/spreadsheetml/2006/main" count="205" uniqueCount="154">
  <si>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</si>
  <si>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</si>
  <si>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</si>
  <si>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</si>
  <si>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</si>
  <si>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</si>
  <si>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</si>
  <si>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</si>
  <si>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</si>
  <si>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</si>
  <si>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</si>
  <si>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</si>
  <si>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</si>
  <si>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</si>
  <si>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</si>
  <si>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</si>
  <si>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</si>
  <si>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</si>
  <si>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</si>
  <si>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</si>
  <si>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</si>
  <si>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</si>
  <si>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</si>
  <si>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</si>
  <si>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</si>
  <si>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</si>
  <si>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</si>
  <si>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</si>
  <si>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</si>
  <si>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</si>
  <si>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</si>
  <si>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</si>
  <si>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HKG</t>
    <phoneticPr fontId="4"/>
  </si>
  <si>
    <t>0 DAYS</t>
    <phoneticPr fontId="4"/>
  </si>
  <si>
    <t>5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</si>
  <si>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</si>
  <si>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</si>
  <si>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</si>
  <si>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</si>
  <si>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</si>
  <si>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</si>
  <si>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</si>
  <si>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</si>
  <si>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</si>
  <si>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</si>
  <si>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U</t>
    <phoneticPr fontId="23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</si>
  <si>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</si>
  <si>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</si>
  <si>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</si>
  <si>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</si>
  <si>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</si>
  <si>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</si>
  <si>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</si>
  <si>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</si>
  <si>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</si>
  <si>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</si>
  <si>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</si>
  <si>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</si>
  <si>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</si>
  <si>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</si>
  <si>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</si>
  <si>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</si>
  <si>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</si>
  <si>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</si>
  <si>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</si>
  <si>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</si>
  <si>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</si>
  <si>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</si>
  <si>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</si>
  <si>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</si>
  <si>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</si>
  <si>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</si>
  <si>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</si>
  <si>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</si>
  <si>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</si>
  <si>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</si>
  <si>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</si>
  <si>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</si>
  <si>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</si>
  <si>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</si>
  <si>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</si>
  <si>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</si>
  <si>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</si>
  <si>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</si>
  <si>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</si>
  <si>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</si>
  <si>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</si>
  <si>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</si>
  <si>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</si>
  <si>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</si>
  <si>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</si>
  <si>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</si>
  <si>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</si>
  <si>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</si>
  <si>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</si>
  <si>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</si>
  <si>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</si>
  <si>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</si>
  <si>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</si>
  <si>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</si>
  <si>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</si>
  <si>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</si>
  <si>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</si>
  <si>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</si>
  <si>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</si>
  <si>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</si>
  <si>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</si>
  <si>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</si>
  <si>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</si>
  <si>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</si>
  <si>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</si>
  <si>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</si>
  <si>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</si>
  <si>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</si>
  <si>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</si>
  <si>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</si>
  <si>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</si>
  <si>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</si>
  <si>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</si>
  <si>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
東京フレートセンター</t>
    <rPh sb="1" eb="3">
      <t>ウトク</t>
    </rPh>
    <rPh sb="4" eb="6">
      <t>トウキョウ</t>
    </rPh>
    <phoneticPr fontId="23"/>
  </si>
  <si>
    <t>品川区八潮2-8-1</t>
    <phoneticPr fontId="14"/>
  </si>
  <si>
    <t xml:space="preserve">NACCS: 1FWC7 </t>
    <phoneticPr fontId="4"/>
  </si>
  <si>
    <t>横浜市中区本牧埠頭 9-1</t>
    <rPh sb="0" eb="2">
      <t>ヨコハマ</t>
    </rPh>
    <rPh sb="2" eb="3">
      <t>シ</t>
    </rPh>
    <rPh sb="3" eb="4">
      <t>ナカ</t>
    </rPh>
    <rPh sb="4" eb="5">
      <t>ク</t>
    </rPh>
    <rPh sb="5" eb="7">
      <t>ホンモク</t>
    </rPh>
    <rPh sb="7" eb="9">
      <t>フトウ</t>
    </rPh>
    <phoneticPr fontId="4"/>
  </si>
  <si>
    <t xml:space="preserve">NACCS: 2EWT8 </t>
    <phoneticPr fontId="4"/>
  </si>
  <si>
    <t xml:space="preserve">TEL : 045-264-7011   FAX : 045-264-8036 </t>
    <phoneticPr fontId="4"/>
  </si>
  <si>
    <t>㈱宇徳
本牧　A-6 CFS</t>
    <rPh sb="1" eb="3">
      <t>ウトク</t>
    </rPh>
    <rPh sb="4" eb="6">
      <t>ホンモク</t>
    </rPh>
    <phoneticPr fontId="23"/>
  </si>
  <si>
    <t>担当者:高瀬様、佐川様</t>
    <rPh sb="0" eb="3">
      <t>タントウシャ</t>
    </rPh>
    <rPh sb="4" eb="6">
      <t>タカセ</t>
    </rPh>
    <rPh sb="6" eb="7">
      <t>サマ</t>
    </rPh>
    <rPh sb="8" eb="11">
      <t>サガワサマ</t>
    </rPh>
    <phoneticPr fontId="23"/>
  </si>
  <si>
    <t xml:space="preserve">TEL : 03-3790-1241   FAX : 03-3790-0803 </t>
    <phoneticPr fontId="23"/>
  </si>
  <si>
    <t>担当者:伊藤様、田村様</t>
    <rPh sb="0" eb="3">
      <t>タントウシャ</t>
    </rPh>
    <rPh sb="4" eb="7">
      <t>イトウサマ</t>
    </rPh>
    <rPh sb="8" eb="11">
      <t>タムラサマ</t>
    </rPh>
    <phoneticPr fontId="23"/>
  </si>
  <si>
    <t>㈱宇徳　第一物流センター</t>
    <phoneticPr fontId="14"/>
  </si>
  <si>
    <t>WAN HAI 368</t>
    <phoneticPr fontId="23"/>
  </si>
  <si>
    <t>WAN HAI 370</t>
    <phoneticPr fontId="23"/>
  </si>
  <si>
    <t>INTERASIA TRANSCEND</t>
    <phoneticPr fontId="23"/>
  </si>
  <si>
    <t>S007</t>
    <phoneticPr fontId="23"/>
  </si>
  <si>
    <t>S016</t>
    <phoneticPr fontId="23"/>
  </si>
  <si>
    <t>S024</t>
    <phoneticPr fontId="23"/>
  </si>
  <si>
    <t>INTERASIA TRANSCEND</t>
    <phoneticPr fontId="23"/>
  </si>
  <si>
    <t>S007</t>
    <phoneticPr fontId="23"/>
  </si>
  <si>
    <t>WAN HAI 370</t>
    <phoneticPr fontId="23"/>
  </si>
  <si>
    <t>S016</t>
    <phoneticPr fontId="23"/>
  </si>
  <si>
    <t>WAN HAI 372</t>
    <phoneticPr fontId="23"/>
  </si>
  <si>
    <t>S015</t>
    <phoneticPr fontId="23"/>
  </si>
  <si>
    <t>INTERASIA TRANSCEND</t>
    <phoneticPr fontId="23"/>
  </si>
  <si>
    <t>S008</t>
    <phoneticPr fontId="23"/>
  </si>
  <si>
    <t>WAN HAI 370</t>
    <phoneticPr fontId="23"/>
  </si>
  <si>
    <t>S017</t>
    <phoneticPr fontId="23"/>
  </si>
  <si>
    <t>WAN HAI 368</t>
    <phoneticPr fontId="23"/>
  </si>
  <si>
    <t>S025</t>
    <phoneticPr fontId="23"/>
  </si>
  <si>
    <t>S016</t>
    <phoneticPr fontId="23"/>
  </si>
  <si>
    <t>INTERASIA TRANSCEND</t>
    <phoneticPr fontId="23"/>
  </si>
  <si>
    <t>S009</t>
    <phoneticPr fontId="23"/>
  </si>
  <si>
    <t>S015</t>
    <phoneticPr fontId="23"/>
  </si>
  <si>
    <t>INTERASIA TRANSCEND</t>
    <phoneticPr fontId="23"/>
  </si>
  <si>
    <t>S008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</si>
</sst>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0" borderId="18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5" xfId="1" applyNumberFormat="1" applyFont="1" applyFill="1" applyBorder="1" applyAlignment="1" applyProtection="1">
      <alignment horizontal="center" vertical="center"/>
      <protection locked="0"/>
    </xf>
    <xf numFmtId="178" fontId="21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5" xfId="1" applyNumberFormat="1" applyFont="1" applyFill="1" applyBorder="1" applyAlignment="1" applyProtection="1">
      <alignment horizontal="center" vertical="center"/>
      <protection locked="0"/>
    </xf>
    <xf numFmtId="178" fontId="25" fillId="0" borderId="25" xfId="1" applyNumberFormat="1" applyFont="1" applyFill="1" applyBorder="1" applyAlignment="1" applyProtection="1">
      <alignment horizontal="center" vertical="center"/>
      <protection locked="0"/>
    </xf>
    <xf numFmtId="49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178" fontId="25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4" xfId="1" applyFont="1" applyFill="1" applyBorder="1" applyAlignment="1" applyProtection="1">
      <alignment vertical="center" shrinkToFit="1"/>
      <protection locked="0"/>
    </xf>
    <xf numFmtId="179" fontId="25" fillId="0" borderId="25" xfId="1" applyNumberFormat="1" applyFont="1" applyFill="1" applyBorder="1" applyAlignment="1" applyProtection="1">
      <alignment horizontal="center" vertical="center"/>
      <protection locked="0"/>
    </xf>
    <xf numFmtId="0" fontId="21" fillId="0" borderId="27" xfId="1" applyFont="1" applyFill="1" applyBorder="1" applyAlignment="1" applyProtection="1">
      <alignment vertical="center" shrinkToFit="1"/>
      <protection locked="0"/>
    </xf>
    <xf numFmtId="178" fontId="35" fillId="0" borderId="28" xfId="1" applyNumberFormat="1" applyFont="1" applyFill="1" applyBorder="1" applyAlignment="1" applyProtection="1">
      <alignment horizontal="center" vertical="center"/>
      <protection locked="0"/>
    </xf>
    <xf numFmtId="49" fontId="24" fillId="0" borderId="28" xfId="1" applyNumberFormat="1" applyFont="1" applyFill="1" applyBorder="1" applyAlignment="1" applyProtection="1">
      <alignment horizontal="center" vertical="center"/>
      <protection locked="0"/>
    </xf>
    <xf numFmtId="179" fontId="25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5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13" xfId="1" applyFont="1" applyBorder="1" applyAlignment="1">
      <alignment horizontal="left" vertical="center"/>
    </xf>
    <xf numFmtId="0" fontId="41" fillId="0" borderId="14" xfId="1" applyFont="1" applyBorder="1" applyAlignment="1">
      <alignment horizontal="center" vertical="center"/>
    </xf>
    <xf numFmtId="0" fontId="41" fillId="0" borderId="15" xfId="1" applyFont="1" applyBorder="1" applyAlignment="1">
      <alignment horizontal="right" vertical="center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178" fontId="21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8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4" xfId="1" applyFont="1" applyFill="1" applyBorder="1" applyAlignment="1" applyProtection="1">
      <alignment horizontal="left" vertical="center" shrinkToFit="1"/>
      <protection locked="0"/>
    </xf>
    <xf numFmtId="0" fontId="21" fillId="0" borderId="25" xfId="1" applyFont="1" applyFill="1" applyBorder="1" applyAlignment="1" applyProtection="1">
      <alignment horizontal="left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8" xfId="1" applyNumberFormat="1" applyFont="1" applyFill="1" applyBorder="1" applyAlignment="1">
      <alignment horizontal="center" vertical="center"/>
    </xf>
    <xf numFmtId="177" fontId="17" fillId="3" borderId="38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 applyProtection="1">
      <alignment horizontal="left" vertical="center" shrinkToFit="1"/>
      <protection locked="0"/>
    </xf>
    <xf numFmtId="0" fontId="21" fillId="0" borderId="22" xfId="1" applyFont="1" applyFill="1" applyBorder="1" applyAlignment="1" applyProtection="1">
      <alignment horizontal="left" vertical="center"/>
      <protection locked="0"/>
    </xf>
    <xf numFmtId="0" fontId="21" fillId="0" borderId="27" xfId="1" applyFont="1" applyFill="1" applyBorder="1" applyAlignment="1" applyProtection="1">
      <alignment horizontal="left" vertical="center" shrinkToFit="1"/>
      <protection locked="0"/>
    </xf>
    <xf numFmtId="0" fontId="21" fillId="0" borderId="28" xfId="1" applyFont="1" applyFill="1" applyBorder="1" applyAlignment="1" applyProtection="1">
      <alignment horizontal="left" vertical="center"/>
      <protection locked="0"/>
    </xf>
    <xf numFmtId="49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2" xfId="1" applyNumberFormat="1" applyFont="1" applyFill="1" applyBorder="1" applyAlignment="1" applyProtection="1">
      <alignment horizontal="center" vertical="center"/>
      <protection locked="0"/>
    </xf>
    <xf numFmtId="49" fontId="25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>
      <alignment horizontal="right" vertical="center"/>
    </xf>
    <xf numFmtId="0" fontId="41" fillId="0" borderId="7" xfId="1" applyFont="1" applyBorder="1" applyAlignment="1">
      <alignment horizontal="right" vertical="center"/>
    </xf>
    <xf numFmtId="177" fontId="19" fillId="3" borderId="38" xfId="1" applyNumberFormat="1" applyFont="1" applyFill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26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177" fontId="17" fillId="3" borderId="38" xfId="1" applyNumberFormat="1" applyFont="1" applyFill="1" applyBorder="1" applyAlignment="1">
      <alignment horizontal="center" vertical="center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 wrapText="1"/>
    </xf>
    <xf numFmtId="0" fontId="16" fillId="3" borderId="37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/>
    </xf>
    <xf numFmtId="0" fontId="16" fillId="3" borderId="25" xfId="1" applyNumberFormat="1" applyFont="1" applyFill="1" applyBorder="1" applyAlignment="1">
      <alignment horizontal="center" vertical="center"/>
    </xf>
    <xf numFmtId="0" fontId="16" fillId="3" borderId="38" xfId="1" applyNumberFormat="1" applyFont="1" applyFill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left" vertical="center" wrapText="1"/>
    </xf>
    <xf numFmtId="0" fontId="38" fillId="0" borderId="19" xfId="1" applyFont="1" applyBorder="1" applyAlignment="1">
      <alignment horizontal="left" vertical="center" wrapText="1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left" vertical="center" wrapText="1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25" xfId="1" applyNumberFormat="1" applyFont="1" applyFill="1" applyBorder="1" applyAlignment="1">
      <alignment horizontal="center" vertical="center"/>
    </xf>
    <xf numFmtId="177" fontId="19" fillId="3" borderId="25" xfId="1" applyNumberFormat="1" applyFont="1" applyFill="1" applyBorder="1" applyAlignment="1">
      <alignment horizontal="center" vertical="center"/>
    </xf>
    <xf numFmtId="0" fontId="20" fillId="3" borderId="25" xfId="1" applyFont="1" applyFill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47</xdr:row>
      <xdr:rowOff>571500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9337000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72749" y="11715752"/>
          <a:ext cx="8763001" cy="2976562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47</xdr:row>
      <xdr:rowOff>166686</xdr:rowOff>
    </xdr:from>
    <xdr:to>
      <xdr:col>11</xdr:col>
      <xdr:colOff>452439</xdr:colOff>
      <xdr:row>52</xdr:row>
      <xdr:rowOff>333374</xdr:rowOff>
    </xdr:to>
    <xdr:grpSp>
      <xdr:nvGrpSpPr>
        <xdr:cNvPr id="22" name="グループ化 21"/>
        <xdr:cNvGrpSpPr/>
      </xdr:nvGrpSpPr>
      <xdr:grpSpPr>
        <a:xfrm>
          <a:off x="6381751" y="28932186"/>
          <a:ext cx="9667876" cy="3381376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6" customWidth="1"/>
    <col min="2" max="2" width="38.875" style="86" bestFit="1" customWidth="1"/>
    <col min="3" max="3" width="18.625" style="86" customWidth="1"/>
    <col min="4" max="4" width="6.75" style="86" customWidth="1"/>
    <col min="5" max="5" width="18.625" style="86" customWidth="1"/>
    <col min="6" max="6" width="6.75" style="86" customWidth="1"/>
    <col min="7" max="7" width="18.625" style="86" customWidth="1"/>
    <col min="8" max="8" width="6.75" style="86" customWidth="1"/>
    <col min="9" max="9" width="18.625" style="86" customWidth="1"/>
    <col min="10" max="10" width="6.75" style="86" customWidth="1"/>
    <col min="11" max="11" width="18.625" style="86" customWidth="1"/>
    <col min="12" max="12" width="6.75" style="86" customWidth="1"/>
    <col min="13" max="13" width="18.625" style="86" customWidth="1"/>
    <col min="14" max="14" width="6.75" style="86" customWidth="1"/>
    <col min="15" max="15" width="18.625" style="86" customWidth="1"/>
    <col min="16" max="16" width="6.75" style="86" customWidth="1"/>
    <col min="17" max="20" width="25.875" style="86" customWidth="1"/>
    <col min="21" max="21" width="14.25" style="86" customWidth="1"/>
    <col min="22" max="22" width="14.75" style="86" customWidth="1"/>
    <col min="23" max="23" width="9.25" style="86" customWidth="1"/>
    <col min="24" max="24" width="26.875" style="86" customWidth="1"/>
    <col min="25" max="25" width="8.125" style="86" customWidth="1"/>
    <col min="26" max="26" width="15.875" style="86" customWidth="1"/>
    <col min="27" max="16384" width="9" style="86"/>
  </cols>
  <sheetData>
    <row r="1" spans="1:21" s="4" customFormat="1" ht="75" customHeight="1" x14ac:dyDescent="0.25">
      <c r="A1" s="1" t="s">
        <v>109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7"/>
      <c r="P1" s="87"/>
      <c r="Q1" s="87"/>
      <c r="R1" s="87"/>
      <c r="S1" s="87"/>
      <c r="T1" s="87"/>
      <c r="U1" s="42" t="s">
        <v>108</v>
      </c>
    </row>
    <row r="3" spans="1:21" x14ac:dyDescent="0.15">
      <c r="B3" s="86" t="s">
        <v>118</v>
      </c>
    </row>
    <row r="4" spans="1:21" x14ac:dyDescent="0.15">
      <c r="B4" s="86" t="s">
        <v>110</v>
      </c>
      <c r="C4" s="86" t="s">
        <v>117</v>
      </c>
    </row>
    <row r="5" spans="1:21" x14ac:dyDescent="0.15">
      <c r="B5" s="86" t="s">
        <v>111</v>
      </c>
      <c r="C5" s="86" t="s">
        <v>115</v>
      </c>
    </row>
    <row r="6" spans="1:21" x14ac:dyDescent="0.15">
      <c r="C6" s="86" t="s">
        <v>116</v>
      </c>
    </row>
    <row r="7" spans="1:21" x14ac:dyDescent="0.15">
      <c r="B7" s="86" t="s">
        <v>112</v>
      </c>
    </row>
    <row r="8" spans="1:21" x14ac:dyDescent="0.15">
      <c r="B8" s="86" t="s">
        <v>113</v>
      </c>
    </row>
    <row r="9" spans="1:21" x14ac:dyDescent="0.15">
      <c r="B9" s="86" t="s">
        <v>114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zoomScale="40" zoomScaleNormal="40" zoomScaleSheetLayoutView="40" zoomScalePageLayoutView="25" workbookViewId="0">
      <selection activeCell="S3" sqref="S3:T3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73" t="s">
        <v>47</v>
      </c>
      <c r="P1" s="173"/>
      <c r="Q1" s="173"/>
      <c r="R1" s="173"/>
      <c r="S1" s="173"/>
      <c r="T1" s="173"/>
      <c r="U1" s="42" t="s">
        <v>40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74"/>
      <c r="B3" s="174"/>
      <c r="C3" s="174"/>
      <c r="D3" s="6"/>
      <c r="E3" s="7" t="s">
        <v>43</v>
      </c>
      <c r="F3" s="8"/>
      <c r="I3" s="8"/>
      <c r="J3" s="8"/>
      <c r="K3" s="8"/>
      <c r="L3" s="8"/>
      <c r="Q3" s="10"/>
      <c r="R3" s="11" t="s">
        <v>0</v>
      </c>
      <c r="S3" s="172">
        <v>45793</v>
      </c>
      <c r="T3" s="17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72"/>
      <c r="P4" s="172"/>
    </row>
    <row r="5" spans="1:22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8" t="s">
        <v>5</v>
      </c>
      <c r="F5" s="168"/>
      <c r="G5" s="165" t="s">
        <v>6</v>
      </c>
      <c r="H5" s="165"/>
      <c r="I5" s="168" t="s">
        <v>5</v>
      </c>
      <c r="J5" s="168"/>
      <c r="K5" s="168" t="s">
        <v>7</v>
      </c>
      <c r="L5" s="168"/>
      <c r="M5" s="168"/>
      <c r="N5" s="168"/>
      <c r="O5" s="168"/>
      <c r="P5" s="169"/>
      <c r="Q5" s="13"/>
    </row>
    <row r="6" spans="1:22" s="14" customFormat="1" ht="37.5" customHeight="1" x14ac:dyDescent="0.15">
      <c r="A6" s="163"/>
      <c r="B6" s="166"/>
      <c r="C6" s="138" t="s">
        <v>8</v>
      </c>
      <c r="D6" s="138"/>
      <c r="E6" s="138" t="s">
        <v>8</v>
      </c>
      <c r="F6" s="138"/>
      <c r="G6" s="138" t="s">
        <v>8</v>
      </c>
      <c r="H6" s="138"/>
      <c r="I6" s="139" t="s">
        <v>9</v>
      </c>
      <c r="J6" s="139"/>
      <c r="K6" s="170" t="s">
        <v>10</v>
      </c>
      <c r="L6" s="170"/>
      <c r="M6" s="170" t="s">
        <v>11</v>
      </c>
      <c r="N6" s="170"/>
      <c r="O6" s="170" t="s">
        <v>12</v>
      </c>
      <c r="P6" s="171"/>
      <c r="Q6" s="13"/>
    </row>
    <row r="7" spans="1:22" s="14" customFormat="1" ht="37.5" customHeight="1" x14ac:dyDescent="0.15">
      <c r="A7" s="163"/>
      <c r="B7" s="166"/>
      <c r="C7" s="138"/>
      <c r="D7" s="138"/>
      <c r="E7" s="138"/>
      <c r="F7" s="138"/>
      <c r="G7" s="138"/>
      <c r="H7" s="138"/>
      <c r="I7" s="139"/>
      <c r="J7" s="139"/>
      <c r="K7" s="170"/>
      <c r="L7" s="170"/>
      <c r="M7" s="170"/>
      <c r="N7" s="170"/>
      <c r="O7" s="170"/>
      <c r="P7" s="171"/>
      <c r="Q7" s="13"/>
    </row>
    <row r="8" spans="1:22" s="14" customFormat="1" ht="37.5" customHeight="1" x14ac:dyDescent="0.15">
      <c r="A8" s="163"/>
      <c r="B8" s="166"/>
      <c r="C8" s="138"/>
      <c r="D8" s="138"/>
      <c r="E8" s="138"/>
      <c r="F8" s="138"/>
      <c r="G8" s="138"/>
      <c r="H8" s="138"/>
      <c r="I8" s="139"/>
      <c r="J8" s="139"/>
      <c r="K8" s="139" t="s">
        <v>13</v>
      </c>
      <c r="L8" s="139"/>
      <c r="M8" s="139" t="s">
        <v>13</v>
      </c>
      <c r="N8" s="139"/>
      <c r="O8" s="139" t="s">
        <v>13</v>
      </c>
      <c r="P8" s="140"/>
      <c r="Q8" s="13"/>
    </row>
    <row r="9" spans="1:22" s="15" customFormat="1" ht="37.5" customHeight="1" x14ac:dyDescent="0.15">
      <c r="A9" s="164"/>
      <c r="B9" s="167"/>
      <c r="C9" s="110"/>
      <c r="D9" s="110"/>
      <c r="E9" s="161"/>
      <c r="F9" s="161"/>
      <c r="G9" s="136" t="s">
        <v>14</v>
      </c>
      <c r="H9" s="136"/>
      <c r="I9" s="137" t="s">
        <v>15</v>
      </c>
      <c r="J9" s="137"/>
      <c r="K9" s="137" t="s">
        <v>16</v>
      </c>
      <c r="L9" s="137"/>
      <c r="M9" s="137" t="s">
        <v>17</v>
      </c>
      <c r="N9" s="137"/>
      <c r="O9" s="137" t="s">
        <v>18</v>
      </c>
      <c r="P9" s="141"/>
      <c r="Q9" s="13"/>
    </row>
    <row r="10" spans="1:22" s="14" customFormat="1" ht="51" customHeight="1" x14ac:dyDescent="0.15">
      <c r="A10" s="114" t="s">
        <v>132</v>
      </c>
      <c r="B10" s="115" t="s">
        <v>133</v>
      </c>
      <c r="C10" s="121">
        <f t="shared" ref="C10:C12" si="0">E10-2</f>
        <v>45792</v>
      </c>
      <c r="D10" s="122" t="str">
        <f t="shared" ref="D10:D12" si="1">TEXT(C10,"aaa")</f>
        <v>木</v>
      </c>
      <c r="E10" s="123">
        <f>G10-1</f>
        <v>45794</v>
      </c>
      <c r="F10" s="122" t="str">
        <f t="shared" ref="F10:F12" si="2">TEXT(E10,"aaa")</f>
        <v>土</v>
      </c>
      <c r="G10" s="124">
        <v>45795</v>
      </c>
      <c r="H10" s="125" t="str">
        <f t="shared" ref="H10:H12" si="3">TEXT(G10,"aaa")</f>
        <v>日</v>
      </c>
      <c r="I10" s="124">
        <f t="shared" ref="I10:I12" si="4">G10+4</f>
        <v>45799</v>
      </c>
      <c r="J10" s="122" t="str">
        <f t="shared" ref="J10:J12" si="5">TEXT(I10,"aaa")</f>
        <v>木</v>
      </c>
      <c r="K10" s="124">
        <f t="shared" ref="K10:K12" si="6">G10+8</f>
        <v>45803</v>
      </c>
      <c r="L10" s="125" t="str">
        <f t="shared" ref="L10:L12" si="7">TEXT(K10,"aaa")</f>
        <v>月</v>
      </c>
      <c r="M10" s="126">
        <f t="shared" ref="M10:M12" si="8">G10+9</f>
        <v>45804</v>
      </c>
      <c r="N10" s="125" t="str">
        <f t="shared" ref="N10:N12" si="9">TEXT(M10,"aaa")</f>
        <v>火</v>
      </c>
      <c r="O10" s="126">
        <f t="shared" ref="O10:O12" si="10">G10+12</f>
        <v>45807</v>
      </c>
      <c r="P10" s="127" t="str">
        <f t="shared" ref="P10:P12" si="11">TEXT(O10,"aaa")</f>
        <v>金</v>
      </c>
      <c r="Q10" s="16"/>
    </row>
    <row r="11" spans="1:22" s="14" customFormat="1" ht="51" customHeight="1" x14ac:dyDescent="0.15">
      <c r="A11" s="104" t="s">
        <v>131</v>
      </c>
      <c r="B11" s="105" t="s">
        <v>134</v>
      </c>
      <c r="C11" s="57">
        <f t="shared" si="0"/>
        <v>45799</v>
      </c>
      <c r="D11" s="59" t="str">
        <f t="shared" si="1"/>
        <v>木</v>
      </c>
      <c r="E11" s="60">
        <f>G11-1</f>
        <v>45801</v>
      </c>
      <c r="F11" s="59" t="str">
        <f t="shared" si="2"/>
        <v>土</v>
      </c>
      <c r="G11" s="130">
        <v>45802</v>
      </c>
      <c r="H11" s="61" t="str">
        <f t="shared" si="3"/>
        <v>日</v>
      </c>
      <c r="I11" s="130">
        <f t="shared" si="4"/>
        <v>45806</v>
      </c>
      <c r="J11" s="59" t="str">
        <f t="shared" si="5"/>
        <v>木</v>
      </c>
      <c r="K11" s="130">
        <f t="shared" si="6"/>
        <v>45810</v>
      </c>
      <c r="L11" s="61" t="str">
        <f t="shared" si="7"/>
        <v>月</v>
      </c>
      <c r="M11" s="101">
        <f t="shared" si="8"/>
        <v>45811</v>
      </c>
      <c r="N11" s="61" t="str">
        <f t="shared" si="9"/>
        <v>火</v>
      </c>
      <c r="O11" s="101">
        <f t="shared" si="10"/>
        <v>45814</v>
      </c>
      <c r="P11" s="106" t="str">
        <f t="shared" si="11"/>
        <v>金</v>
      </c>
      <c r="Q11" s="16"/>
    </row>
    <row r="12" spans="1:22" s="14" customFormat="1" ht="51" customHeight="1" x14ac:dyDescent="0.15">
      <c r="A12" s="104" t="s">
        <v>130</v>
      </c>
      <c r="B12" s="105" t="s">
        <v>135</v>
      </c>
      <c r="C12" s="57">
        <f t="shared" si="0"/>
        <v>45806</v>
      </c>
      <c r="D12" s="59" t="str">
        <f t="shared" si="1"/>
        <v>木</v>
      </c>
      <c r="E12" s="60">
        <f>G12-1</f>
        <v>45808</v>
      </c>
      <c r="F12" s="59" t="str">
        <f t="shared" si="2"/>
        <v>土</v>
      </c>
      <c r="G12" s="130">
        <v>45809</v>
      </c>
      <c r="H12" s="61" t="str">
        <f t="shared" si="3"/>
        <v>日</v>
      </c>
      <c r="I12" s="130">
        <f t="shared" si="4"/>
        <v>45813</v>
      </c>
      <c r="J12" s="59" t="str">
        <f t="shared" si="5"/>
        <v>木</v>
      </c>
      <c r="K12" s="130">
        <f t="shared" si="6"/>
        <v>45817</v>
      </c>
      <c r="L12" s="61" t="str">
        <f t="shared" si="7"/>
        <v>月</v>
      </c>
      <c r="M12" s="101">
        <f t="shared" si="8"/>
        <v>45818</v>
      </c>
      <c r="N12" s="61" t="str">
        <f t="shared" si="9"/>
        <v>火</v>
      </c>
      <c r="O12" s="101">
        <f t="shared" si="10"/>
        <v>45821</v>
      </c>
      <c r="P12" s="106" t="str">
        <f t="shared" si="11"/>
        <v>金</v>
      </c>
      <c r="Q12" s="16"/>
    </row>
    <row r="13" spans="1:22" s="14" customFormat="1" ht="51" customHeight="1" x14ac:dyDescent="0.15">
      <c r="A13" s="104" t="s">
        <v>140</v>
      </c>
      <c r="B13" s="105" t="s">
        <v>141</v>
      </c>
      <c r="C13" s="57">
        <f t="shared" ref="C13" si="12">E13-2</f>
        <v>45813</v>
      </c>
      <c r="D13" s="59" t="str">
        <f t="shared" ref="D13" si="13">TEXT(C13,"aaa")</f>
        <v>木</v>
      </c>
      <c r="E13" s="60">
        <f t="shared" ref="E13" si="14">G13-1</f>
        <v>45815</v>
      </c>
      <c r="F13" s="59" t="str">
        <f t="shared" ref="F13:F15" si="15">TEXT(E13,"aaa")</f>
        <v>土</v>
      </c>
      <c r="G13" s="130">
        <v>45816</v>
      </c>
      <c r="H13" s="61" t="str">
        <f t="shared" ref="H13:H15" si="16">TEXT(G13,"aaa")</f>
        <v>日</v>
      </c>
      <c r="I13" s="130">
        <f t="shared" ref="I13:I15" si="17">G13+4</f>
        <v>45820</v>
      </c>
      <c r="J13" s="59" t="str">
        <f t="shared" ref="J13:J15" si="18">TEXT(I13,"aaa")</f>
        <v>木</v>
      </c>
      <c r="K13" s="130">
        <f t="shared" ref="K13:K15" si="19">G13+8</f>
        <v>45824</v>
      </c>
      <c r="L13" s="61" t="str">
        <f t="shared" ref="L13:L15" si="20">TEXT(K13,"aaa")</f>
        <v>月</v>
      </c>
      <c r="M13" s="101">
        <f t="shared" ref="M13:M15" si="21">G13+9</f>
        <v>45825</v>
      </c>
      <c r="N13" s="61" t="str">
        <f t="shared" ref="N13:N15" si="22">TEXT(M13,"aaa")</f>
        <v>火</v>
      </c>
      <c r="O13" s="101">
        <f t="shared" ref="O13:O15" si="23">G13+12</f>
        <v>45828</v>
      </c>
      <c r="P13" s="106" t="str">
        <f t="shared" ref="P13:P15" si="24">TEXT(O13,"aaa")</f>
        <v>金</v>
      </c>
      <c r="Q13" s="16"/>
    </row>
    <row r="14" spans="1:22" s="14" customFormat="1" ht="51" customHeight="1" x14ac:dyDescent="0.15">
      <c r="A14" s="104" t="s">
        <v>142</v>
      </c>
      <c r="B14" s="105" t="s">
        <v>143</v>
      </c>
      <c r="C14" s="57">
        <f t="shared" ref="C14:C15" si="25">E14-2</f>
        <v>45820</v>
      </c>
      <c r="D14" s="59" t="str">
        <f t="shared" ref="D14:D15" si="26">TEXT(C14,"aaa")</f>
        <v>木</v>
      </c>
      <c r="E14" s="60">
        <f>G14-1</f>
        <v>45822</v>
      </c>
      <c r="F14" s="59" t="str">
        <f t="shared" si="15"/>
        <v>土</v>
      </c>
      <c r="G14" s="130">
        <v>45823</v>
      </c>
      <c r="H14" s="61" t="str">
        <f t="shared" si="16"/>
        <v>日</v>
      </c>
      <c r="I14" s="130">
        <f t="shared" si="17"/>
        <v>45827</v>
      </c>
      <c r="J14" s="59" t="str">
        <f t="shared" si="18"/>
        <v>木</v>
      </c>
      <c r="K14" s="130">
        <f t="shared" si="19"/>
        <v>45831</v>
      </c>
      <c r="L14" s="61" t="str">
        <f t="shared" si="20"/>
        <v>月</v>
      </c>
      <c r="M14" s="101">
        <f t="shared" si="21"/>
        <v>45832</v>
      </c>
      <c r="N14" s="61" t="str">
        <f t="shared" si="22"/>
        <v>火</v>
      </c>
      <c r="O14" s="101">
        <f t="shared" si="23"/>
        <v>45835</v>
      </c>
      <c r="P14" s="106" t="str">
        <f t="shared" si="24"/>
        <v>金</v>
      </c>
      <c r="Q14" s="16"/>
    </row>
    <row r="15" spans="1:22" s="14" customFormat="1" ht="51" customHeight="1" x14ac:dyDescent="0.15">
      <c r="A15" s="104" t="s">
        <v>144</v>
      </c>
      <c r="B15" s="105" t="s">
        <v>145</v>
      </c>
      <c r="C15" s="57">
        <f t="shared" si="25"/>
        <v>45827</v>
      </c>
      <c r="D15" s="59" t="str">
        <f t="shared" si="26"/>
        <v>木</v>
      </c>
      <c r="E15" s="60">
        <f>G15-1</f>
        <v>45829</v>
      </c>
      <c r="F15" s="59" t="str">
        <f t="shared" si="15"/>
        <v>土</v>
      </c>
      <c r="G15" s="130">
        <v>45830</v>
      </c>
      <c r="H15" s="61" t="str">
        <f t="shared" si="16"/>
        <v>日</v>
      </c>
      <c r="I15" s="130">
        <f t="shared" si="17"/>
        <v>45834</v>
      </c>
      <c r="J15" s="59" t="str">
        <f t="shared" si="18"/>
        <v>木</v>
      </c>
      <c r="K15" s="130">
        <f t="shared" si="19"/>
        <v>45838</v>
      </c>
      <c r="L15" s="61" t="str">
        <f t="shared" si="20"/>
        <v>月</v>
      </c>
      <c r="M15" s="101">
        <f t="shared" si="21"/>
        <v>45839</v>
      </c>
      <c r="N15" s="61" t="str">
        <f t="shared" si="22"/>
        <v>火</v>
      </c>
      <c r="O15" s="101">
        <f t="shared" si="23"/>
        <v>45842</v>
      </c>
      <c r="P15" s="106" t="str">
        <f t="shared" si="24"/>
        <v>金</v>
      </c>
      <c r="Q15" s="16"/>
    </row>
    <row r="16" spans="1:22" s="14" customFormat="1" ht="51" customHeight="1" x14ac:dyDescent="0.15">
      <c r="A16" s="104" t="s">
        <v>146</v>
      </c>
      <c r="B16" s="105" t="s">
        <v>147</v>
      </c>
      <c r="C16" s="57">
        <f t="shared" ref="C16" si="27">E16-2</f>
        <v>45834</v>
      </c>
      <c r="D16" s="59" t="str">
        <f t="shared" ref="D16" si="28">TEXT(C16,"aaa")</f>
        <v>木</v>
      </c>
      <c r="E16" s="60">
        <f>G16-1</f>
        <v>45836</v>
      </c>
      <c r="F16" s="59" t="str">
        <f t="shared" ref="F16" si="29">TEXT(E16,"aaa")</f>
        <v>土</v>
      </c>
      <c r="G16" s="130">
        <v>45837</v>
      </c>
      <c r="H16" s="61" t="str">
        <f t="shared" ref="H16" si="30">TEXT(G16,"aaa")</f>
        <v>日</v>
      </c>
      <c r="I16" s="130">
        <f t="shared" ref="I16" si="31">G16+4</f>
        <v>45841</v>
      </c>
      <c r="J16" s="59" t="str">
        <f t="shared" ref="J16" si="32">TEXT(I16,"aaa")</f>
        <v>木</v>
      </c>
      <c r="K16" s="130">
        <f t="shared" ref="K16" si="33">G16+8</f>
        <v>45845</v>
      </c>
      <c r="L16" s="61" t="str">
        <f t="shared" ref="L16" si="34">TEXT(K16,"aaa")</f>
        <v>月</v>
      </c>
      <c r="M16" s="101">
        <f t="shared" ref="M16" si="35">G16+9</f>
        <v>45846</v>
      </c>
      <c r="N16" s="61" t="str">
        <f t="shared" ref="N16" si="36">TEXT(M16,"aaa")</f>
        <v>火</v>
      </c>
      <c r="O16" s="101">
        <f t="shared" ref="O16" si="37">G16+12</f>
        <v>45849</v>
      </c>
      <c r="P16" s="106" t="str">
        <f t="shared" ref="P16" si="38">TEXT(O16,"aaa")</f>
        <v>金</v>
      </c>
      <c r="Q16" s="16"/>
    </row>
    <row r="17" spans="1:21" s="14" customFormat="1" ht="51" customHeight="1" x14ac:dyDescent="0.15">
      <c r="A17" s="104" t="s">
        <v>140</v>
      </c>
      <c r="B17" s="105" t="s">
        <v>148</v>
      </c>
      <c r="C17" s="57">
        <f t="shared" ref="C17" si="39">E17-2</f>
        <v>45841</v>
      </c>
      <c r="D17" s="59" t="str">
        <f t="shared" ref="D17" si="40">TEXT(C17,"aaa")</f>
        <v>木</v>
      </c>
      <c r="E17" s="60">
        <f>G17-1</f>
        <v>45843</v>
      </c>
      <c r="F17" s="59" t="str">
        <f t="shared" ref="F17" si="41">TEXT(E17,"aaa")</f>
        <v>土</v>
      </c>
      <c r="G17" s="130">
        <v>45844</v>
      </c>
      <c r="H17" s="61" t="str">
        <f t="shared" ref="H17" si="42">TEXT(G17,"aaa")</f>
        <v>日</v>
      </c>
      <c r="I17" s="130">
        <f t="shared" ref="I17" si="43">G17+4</f>
        <v>45848</v>
      </c>
      <c r="J17" s="59" t="str">
        <f t="shared" ref="J17" si="44">TEXT(I17,"aaa")</f>
        <v>木</v>
      </c>
      <c r="K17" s="130">
        <f t="shared" ref="K17" si="45">G17+8</f>
        <v>45852</v>
      </c>
      <c r="L17" s="61" t="str">
        <f t="shared" ref="L17" si="46">TEXT(K17,"aaa")</f>
        <v>月</v>
      </c>
      <c r="M17" s="101">
        <f t="shared" ref="M17" si="47">G17+9</f>
        <v>45853</v>
      </c>
      <c r="N17" s="61" t="str">
        <f t="shared" ref="N17" si="48">TEXT(M17,"aaa")</f>
        <v>火</v>
      </c>
      <c r="O17" s="101">
        <f t="shared" ref="O17" si="49">G17+12</f>
        <v>45856</v>
      </c>
      <c r="P17" s="106" t="str">
        <f t="shared" ref="P17" si="50">TEXT(O17,"aaa")</f>
        <v>金</v>
      </c>
      <c r="Q17" s="16"/>
    </row>
    <row r="18" spans="1:21" s="14" customFormat="1" ht="51" customHeight="1" x14ac:dyDescent="0.15">
      <c r="A18" s="116" t="s">
        <v>149</v>
      </c>
      <c r="B18" s="117" t="s">
        <v>150</v>
      </c>
      <c r="C18" s="58">
        <f t="shared" ref="C18" si="51">E18-2</f>
        <v>45848</v>
      </c>
      <c r="D18" s="65" t="str">
        <f t="shared" ref="D18" si="52">TEXT(C18,"aaa")</f>
        <v>木</v>
      </c>
      <c r="E18" s="64">
        <f>G18-1</f>
        <v>45850</v>
      </c>
      <c r="F18" s="65" t="str">
        <f t="shared" ref="F18" si="53">TEXT(E18,"aaa")</f>
        <v>土</v>
      </c>
      <c r="G18" s="132">
        <v>45851</v>
      </c>
      <c r="H18" s="66" t="str">
        <f t="shared" ref="H18" si="54">TEXT(G18,"aaa")</f>
        <v>日</v>
      </c>
      <c r="I18" s="132">
        <f t="shared" ref="I18" si="55">G18+4</f>
        <v>45855</v>
      </c>
      <c r="J18" s="65" t="str">
        <f t="shared" ref="J18" si="56">TEXT(I18,"aaa")</f>
        <v>木</v>
      </c>
      <c r="K18" s="132">
        <f t="shared" ref="K18" si="57">G18+8</f>
        <v>45859</v>
      </c>
      <c r="L18" s="66" t="str">
        <f t="shared" ref="L18" si="58">TEXT(K18,"aaa")</f>
        <v>月</v>
      </c>
      <c r="M18" s="103">
        <f t="shared" ref="M18" si="59">G18+9</f>
        <v>45860</v>
      </c>
      <c r="N18" s="66" t="str">
        <f t="shared" ref="N18" si="60">TEXT(M18,"aaa")</f>
        <v>火</v>
      </c>
      <c r="O18" s="103">
        <f t="shared" ref="O18" si="61">G18+12</f>
        <v>45863</v>
      </c>
      <c r="P18" s="118" t="str">
        <f t="shared" ref="P18" si="62">TEXT(O18,"aaa")</f>
        <v>金</v>
      </c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2"/>
      <c r="B20" s="53"/>
      <c r="C20" s="40"/>
      <c r="D20" s="54"/>
      <c r="E20" s="55"/>
      <c r="F20" s="54"/>
      <c r="G20" s="51"/>
      <c r="H20" s="56"/>
      <c r="I20" s="51"/>
      <c r="J20" s="54"/>
      <c r="K20" s="175"/>
      <c r="L20" s="175"/>
      <c r="M20" s="178"/>
      <c r="N20" s="178"/>
      <c r="O20" s="178"/>
      <c r="P20" s="178"/>
      <c r="Q20" s="16"/>
    </row>
    <row r="21" spans="1:21" s="14" customFormat="1" ht="51" customHeight="1" x14ac:dyDescent="0.15">
      <c r="E21" s="55"/>
      <c r="F21" s="54"/>
      <c r="Q21" s="16"/>
    </row>
    <row r="22" spans="1:21" s="14" customFormat="1" ht="51" customHeight="1" x14ac:dyDescent="0.15">
      <c r="E22" s="55"/>
      <c r="F22" s="54"/>
      <c r="Q22" s="16"/>
    </row>
    <row r="23" spans="1:21" s="17" customFormat="1" ht="48" customHeight="1" x14ac:dyDescent="0.25">
      <c r="A23" s="176" t="s">
        <v>46</v>
      </c>
      <c r="B23" s="176"/>
      <c r="C23" s="176"/>
      <c r="D23" s="176"/>
    </row>
    <row r="24" spans="1:21" s="17" customFormat="1" ht="48.75" customHeight="1" x14ac:dyDescent="0.25">
      <c r="A24" s="177"/>
      <c r="B24" s="177"/>
      <c r="C24" s="177"/>
      <c r="D24" s="177"/>
    </row>
    <row r="25" spans="1:21" s="17" customFormat="1" ht="48.75" customHeight="1" thickBot="1" x14ac:dyDescent="0.3">
      <c r="A25" s="20" t="s">
        <v>19</v>
      </c>
      <c r="B25" s="152" t="s">
        <v>20</v>
      </c>
      <c r="C25" s="153"/>
      <c r="D25" s="153"/>
      <c r="E25" s="153"/>
      <c r="F25" s="154"/>
      <c r="G25" s="152" t="s">
        <v>21</v>
      </c>
      <c r="H25" s="153"/>
      <c r="I25" s="153"/>
      <c r="J25" s="153"/>
      <c r="K25" s="153"/>
      <c r="L25" s="153"/>
      <c r="M25" s="153"/>
      <c r="N25" s="153"/>
      <c r="O25" s="153"/>
      <c r="P25" s="154"/>
    </row>
    <row r="26" spans="1:21" s="17" customFormat="1" ht="39" customHeight="1" thickTop="1" x14ac:dyDescent="0.25">
      <c r="A26" s="155" t="s">
        <v>22</v>
      </c>
      <c r="B26" s="158" t="s">
        <v>129</v>
      </c>
      <c r="C26" s="159"/>
      <c r="D26" s="159"/>
      <c r="E26" s="159"/>
      <c r="F26" s="160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3" t="s">
        <v>42</v>
      </c>
    </row>
    <row r="27" spans="1:21" s="17" customFormat="1" ht="40.5" customHeight="1" x14ac:dyDescent="0.25">
      <c r="A27" s="157"/>
      <c r="B27" s="149"/>
      <c r="C27" s="150"/>
      <c r="D27" s="150"/>
      <c r="E27" s="150"/>
      <c r="F27" s="151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48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38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73" t="s">
        <v>47</v>
      </c>
      <c r="P32" s="173"/>
      <c r="Q32" s="173"/>
      <c r="R32" s="173"/>
      <c r="S32" s="173"/>
      <c r="T32" s="111"/>
      <c r="U32" s="42" t="s">
        <v>41</v>
      </c>
    </row>
    <row r="33" spans="1:21" s="49" customFormat="1" ht="30" customHeight="1" x14ac:dyDescent="0.25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7"/>
      <c r="O33" s="48"/>
      <c r="P33" s="48"/>
      <c r="Q33" s="48"/>
      <c r="R33" s="48"/>
      <c r="S33" s="48"/>
      <c r="T33" s="48"/>
      <c r="U33" s="42"/>
    </row>
    <row r="34" spans="1:21" s="4" customFormat="1" ht="68.25" customHeight="1" x14ac:dyDescent="0.35">
      <c r="A34" s="174"/>
      <c r="B34" s="174"/>
      <c r="C34" s="174"/>
      <c r="D34" s="31"/>
      <c r="E34" s="7" t="s">
        <v>44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72">
        <v>45793</v>
      </c>
      <c r="T34" s="172"/>
      <c r="U34" s="50" t="s">
        <v>45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62" t="s">
        <v>27</v>
      </c>
      <c r="B36" s="165" t="s">
        <v>3</v>
      </c>
      <c r="C36" s="165" t="s">
        <v>4</v>
      </c>
      <c r="D36" s="165"/>
      <c r="E36" s="165"/>
      <c r="F36" s="165"/>
      <c r="G36" s="168" t="s">
        <v>28</v>
      </c>
      <c r="H36" s="168"/>
      <c r="I36" s="165" t="s">
        <v>29</v>
      </c>
      <c r="J36" s="165"/>
      <c r="K36" s="168" t="s">
        <v>28</v>
      </c>
      <c r="L36" s="169"/>
      <c r="M36" s="34"/>
      <c r="N36" s="13"/>
      <c r="O36" s="13"/>
      <c r="P36" s="13"/>
    </row>
    <row r="37" spans="1:21" s="14" customFormat="1" ht="38.25" customHeight="1" x14ac:dyDescent="0.15">
      <c r="A37" s="163"/>
      <c r="B37" s="166"/>
      <c r="C37" s="138" t="s">
        <v>30</v>
      </c>
      <c r="D37" s="138"/>
      <c r="E37" s="138" t="s">
        <v>31</v>
      </c>
      <c r="F37" s="138"/>
      <c r="G37" s="138" t="s">
        <v>31</v>
      </c>
      <c r="H37" s="138"/>
      <c r="I37" s="138" t="s">
        <v>31</v>
      </c>
      <c r="J37" s="138"/>
      <c r="K37" s="139" t="s">
        <v>32</v>
      </c>
      <c r="L37" s="140"/>
      <c r="M37" s="35"/>
      <c r="N37" s="13"/>
      <c r="O37" s="13"/>
      <c r="P37" s="13"/>
    </row>
    <row r="38" spans="1:21" s="14" customFormat="1" ht="38.25" customHeight="1" x14ac:dyDescent="0.15">
      <c r="A38" s="163"/>
      <c r="B38" s="166"/>
      <c r="C38" s="138"/>
      <c r="D38" s="138"/>
      <c r="E38" s="138"/>
      <c r="F38" s="138"/>
      <c r="G38" s="138"/>
      <c r="H38" s="138"/>
      <c r="I38" s="138"/>
      <c r="J38" s="138"/>
      <c r="K38" s="139"/>
      <c r="L38" s="140"/>
      <c r="M38" s="35"/>
      <c r="N38" s="13"/>
      <c r="O38" s="13"/>
      <c r="P38" s="13"/>
    </row>
    <row r="39" spans="1:21" s="14" customFormat="1" ht="38.25" customHeight="1" x14ac:dyDescent="0.15">
      <c r="A39" s="163"/>
      <c r="B39" s="166"/>
      <c r="C39" s="138"/>
      <c r="D39" s="138"/>
      <c r="E39" s="138"/>
      <c r="F39" s="138"/>
      <c r="G39" s="138"/>
      <c r="H39" s="138"/>
      <c r="I39" s="138"/>
      <c r="J39" s="138"/>
      <c r="K39" s="139"/>
      <c r="L39" s="140"/>
      <c r="M39" s="36"/>
      <c r="N39" s="13"/>
      <c r="O39" s="13"/>
      <c r="P39" s="13"/>
    </row>
    <row r="40" spans="1:21" s="14" customFormat="1" ht="38.25" customHeight="1" x14ac:dyDescent="0.15">
      <c r="A40" s="164"/>
      <c r="B40" s="167"/>
      <c r="C40" s="109"/>
      <c r="D40" s="109"/>
      <c r="E40" s="109"/>
      <c r="F40" s="109"/>
      <c r="G40" s="161"/>
      <c r="H40" s="161"/>
      <c r="I40" s="136" t="s">
        <v>33</v>
      </c>
      <c r="J40" s="136"/>
      <c r="K40" s="137" t="s">
        <v>34</v>
      </c>
      <c r="L40" s="141"/>
      <c r="M40" s="37"/>
      <c r="N40" s="13"/>
      <c r="O40" s="13"/>
      <c r="P40" s="13"/>
    </row>
    <row r="41" spans="1:21" s="39" customFormat="1" ht="51" customHeight="1" x14ac:dyDescent="0.15">
      <c r="A41" s="114" t="s">
        <v>136</v>
      </c>
      <c r="B41" s="115" t="s">
        <v>137</v>
      </c>
      <c r="C41" s="121">
        <f t="shared" ref="C41:C42" si="63">E41</f>
        <v>45792</v>
      </c>
      <c r="D41" s="128" t="str">
        <f t="shared" ref="D41:D42" si="64">TEXT(C41,"aaa")</f>
        <v>木</v>
      </c>
      <c r="E41" s="121">
        <f t="shared" ref="E41:E42" si="65">I41-2</f>
        <v>45792</v>
      </c>
      <c r="F41" s="128" t="str">
        <f t="shared" ref="F41:F42" si="66">TEXT(E41,"aaa")</f>
        <v>木</v>
      </c>
      <c r="G41" s="121">
        <f t="shared" ref="G41:G42" si="67">I41-1</f>
        <v>45793</v>
      </c>
      <c r="H41" s="128" t="str">
        <f t="shared" ref="H41:H42" si="68">TEXT(G41,"aaa")</f>
        <v>金</v>
      </c>
      <c r="I41" s="126">
        <v>45794</v>
      </c>
      <c r="J41" s="128" t="str">
        <f t="shared" ref="J41:J42" si="69">TEXT(I41,"aaa")</f>
        <v>土</v>
      </c>
      <c r="K41" s="124">
        <f>I41+5</f>
        <v>45799</v>
      </c>
      <c r="L41" s="129" t="str">
        <f t="shared" ref="L41:L42" si="70">TEXT(K41,"aaa")</f>
        <v>木</v>
      </c>
      <c r="M41" s="67"/>
    </row>
    <row r="42" spans="1:21" s="39" customFormat="1" ht="51" customHeight="1" x14ac:dyDescent="0.15">
      <c r="A42" s="104" t="s">
        <v>138</v>
      </c>
      <c r="B42" s="105" t="s">
        <v>139</v>
      </c>
      <c r="C42" s="57">
        <f t="shared" si="63"/>
        <v>45799</v>
      </c>
      <c r="D42" s="100" t="str">
        <f t="shared" si="64"/>
        <v>木</v>
      </c>
      <c r="E42" s="57">
        <f t="shared" si="65"/>
        <v>45799</v>
      </c>
      <c r="F42" s="100" t="str">
        <f t="shared" si="66"/>
        <v>木</v>
      </c>
      <c r="G42" s="57">
        <f t="shared" si="67"/>
        <v>45800</v>
      </c>
      <c r="H42" s="100" t="str">
        <f t="shared" si="68"/>
        <v>金</v>
      </c>
      <c r="I42" s="101">
        <v>45801</v>
      </c>
      <c r="J42" s="100" t="str">
        <f t="shared" si="69"/>
        <v>土</v>
      </c>
      <c r="K42" s="130">
        <f>I42+5</f>
        <v>45806</v>
      </c>
      <c r="L42" s="131" t="str">
        <f t="shared" si="70"/>
        <v>木</v>
      </c>
      <c r="M42" s="38"/>
    </row>
    <row r="43" spans="1:21" s="68" customFormat="1" ht="51" customHeight="1" x14ac:dyDescent="0.15">
      <c r="A43" s="104" t="s">
        <v>140</v>
      </c>
      <c r="B43" s="105" t="s">
        <v>151</v>
      </c>
      <c r="C43" s="57">
        <f t="shared" ref="C43" si="71">E43</f>
        <v>45813</v>
      </c>
      <c r="D43" s="100" t="str">
        <f>TEXT(C43,"aaa")</f>
        <v>木</v>
      </c>
      <c r="E43" s="57">
        <f t="shared" ref="E43" si="72">I43-2</f>
        <v>45813</v>
      </c>
      <c r="F43" s="100" t="str">
        <f>TEXT(E43,"aaa")</f>
        <v>木</v>
      </c>
      <c r="G43" s="57">
        <f>I43-1</f>
        <v>45814</v>
      </c>
      <c r="H43" s="100" t="str">
        <f>TEXT(G43,"aaa")</f>
        <v>金</v>
      </c>
      <c r="I43" s="101">
        <v>45815</v>
      </c>
      <c r="J43" s="100" t="str">
        <f>TEXT(I43,"aaa")</f>
        <v>土</v>
      </c>
      <c r="K43" s="130">
        <f t="shared" ref="K43" si="73">I43+5</f>
        <v>45820</v>
      </c>
      <c r="L43" s="131" t="str">
        <f>TEXT(K43,"aaa")</f>
        <v>木</v>
      </c>
      <c r="M43" s="38"/>
    </row>
    <row r="44" spans="1:21" s="39" customFormat="1" ht="51" customHeight="1" x14ac:dyDescent="0.15">
      <c r="A44" s="104" t="s">
        <v>152</v>
      </c>
      <c r="B44" s="105" t="s">
        <v>153</v>
      </c>
      <c r="C44" s="57">
        <f t="shared" ref="C44" si="74">E44</f>
        <v>45820</v>
      </c>
      <c r="D44" s="100" t="str">
        <f t="shared" ref="D44" si="75">TEXT(C44,"aaa")</f>
        <v>木</v>
      </c>
      <c r="E44" s="57">
        <f t="shared" ref="E44" si="76">I44-2</f>
        <v>45820</v>
      </c>
      <c r="F44" s="100" t="str">
        <f t="shared" ref="F44" si="77">TEXT(E44,"aaa")</f>
        <v>木</v>
      </c>
      <c r="G44" s="57">
        <f t="shared" ref="G44" si="78">I44-1</f>
        <v>45821</v>
      </c>
      <c r="H44" s="100" t="str">
        <f t="shared" ref="H44" si="79">TEXT(G44,"aaa")</f>
        <v>金</v>
      </c>
      <c r="I44" s="101">
        <v>45822</v>
      </c>
      <c r="J44" s="100" t="str">
        <f t="shared" ref="J44" si="80">TEXT(I44,"aaa")</f>
        <v>土</v>
      </c>
      <c r="K44" s="130">
        <f>I44+5</f>
        <v>45827</v>
      </c>
      <c r="L44" s="131" t="str">
        <f t="shared" ref="L44" si="81">TEXT(K44,"aaa")</f>
        <v>木</v>
      </c>
      <c r="M44" s="38"/>
    </row>
    <row r="45" spans="1:21" s="39" customFormat="1" ht="51" customHeight="1" x14ac:dyDescent="0.15">
      <c r="A45" s="104" t="s">
        <v>144</v>
      </c>
      <c r="B45" s="105" t="s">
        <v>145</v>
      </c>
      <c r="C45" s="57">
        <f t="shared" ref="C45" si="82">E45</f>
        <v>45827</v>
      </c>
      <c r="D45" s="100" t="str">
        <f t="shared" ref="D45" si="83">TEXT(C45,"aaa")</f>
        <v>木</v>
      </c>
      <c r="E45" s="57">
        <f t="shared" ref="E45" si="84">I45-2</f>
        <v>45827</v>
      </c>
      <c r="F45" s="100" t="str">
        <f t="shared" ref="F45" si="85">TEXT(E45,"aaa")</f>
        <v>木</v>
      </c>
      <c r="G45" s="57">
        <f t="shared" ref="G45" si="86">I45-1</f>
        <v>45828</v>
      </c>
      <c r="H45" s="100" t="str">
        <f t="shared" ref="H45" si="87">TEXT(G45,"aaa")</f>
        <v>金</v>
      </c>
      <c r="I45" s="101">
        <v>45829</v>
      </c>
      <c r="J45" s="100" t="str">
        <f t="shared" ref="J45" si="88">TEXT(I45,"aaa")</f>
        <v>土</v>
      </c>
      <c r="K45" s="130">
        <f>I45+5</f>
        <v>45834</v>
      </c>
      <c r="L45" s="131" t="str">
        <f t="shared" ref="L45" si="89">TEXT(K45,"aaa")</f>
        <v>木</v>
      </c>
      <c r="M45" s="38"/>
    </row>
    <row r="46" spans="1:21" s="39" customFormat="1" ht="51" customHeight="1" x14ac:dyDescent="0.15">
      <c r="A46" s="116" t="s">
        <v>146</v>
      </c>
      <c r="B46" s="117" t="s">
        <v>147</v>
      </c>
      <c r="C46" s="58">
        <f t="shared" ref="C46" si="90">E46</f>
        <v>45834</v>
      </c>
      <c r="D46" s="102" t="str">
        <f t="shared" ref="D46" si="91">TEXT(C46,"aaa")</f>
        <v>木</v>
      </c>
      <c r="E46" s="58">
        <f t="shared" ref="E46" si="92">I46-2</f>
        <v>45834</v>
      </c>
      <c r="F46" s="102" t="str">
        <f t="shared" ref="F46" si="93">TEXT(E46,"aaa")</f>
        <v>木</v>
      </c>
      <c r="G46" s="58">
        <f t="shared" ref="G46" si="94">I46-1</f>
        <v>45835</v>
      </c>
      <c r="H46" s="102" t="str">
        <f t="shared" ref="H46" si="95">TEXT(G46,"aaa")</f>
        <v>金</v>
      </c>
      <c r="I46" s="103">
        <v>45836</v>
      </c>
      <c r="J46" s="102" t="str">
        <f t="shared" ref="J46" si="96">TEXT(I46,"aaa")</f>
        <v>土</v>
      </c>
      <c r="K46" s="132">
        <f>I46+5</f>
        <v>45841</v>
      </c>
      <c r="L46" s="133" t="str">
        <f t="shared" ref="L46" si="97">TEXT(K46,"aaa")</f>
        <v>木</v>
      </c>
      <c r="M46" s="38"/>
    </row>
    <row r="47" spans="1:21" s="39" customFormat="1" ht="51" customHeight="1" x14ac:dyDescent="0.15">
      <c r="M47" s="38"/>
    </row>
    <row r="48" spans="1:21" s="68" customFormat="1" ht="51" customHeight="1" x14ac:dyDescent="0.15">
      <c r="A48" s="119"/>
      <c r="B48" s="120"/>
      <c r="C48" s="40"/>
      <c r="D48" s="99"/>
      <c r="E48" s="40"/>
      <c r="F48" s="99"/>
      <c r="G48" s="40"/>
      <c r="H48" s="99"/>
      <c r="I48" s="113"/>
      <c r="J48" s="99"/>
      <c r="K48" s="112"/>
      <c r="L48" s="112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8"/>
      <c r="B49" s="99"/>
      <c r="C49" s="40"/>
      <c r="D49" s="99"/>
      <c r="E49" s="40"/>
      <c r="F49" s="99"/>
      <c r="G49" s="40"/>
      <c r="H49" s="99"/>
      <c r="I49" s="107"/>
      <c r="J49" s="99"/>
      <c r="K49" s="108"/>
      <c r="L49" s="108"/>
      <c r="M49" s="38"/>
    </row>
    <row r="50" spans="1:21" s="39" customFormat="1" ht="51" customHeight="1" x14ac:dyDescent="0.15">
      <c r="A50" s="98"/>
      <c r="B50" s="99"/>
      <c r="C50" s="40"/>
      <c r="D50" s="99"/>
      <c r="E50" s="40"/>
      <c r="F50" s="99"/>
      <c r="G50" s="40"/>
      <c r="H50" s="99"/>
      <c r="I50" s="97"/>
      <c r="J50" s="99"/>
      <c r="K50" s="96"/>
      <c r="L50" s="96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thickBot="1" x14ac:dyDescent="0.2">
      <c r="A54" s="41" t="s">
        <v>19</v>
      </c>
      <c r="B54" s="152" t="s">
        <v>20</v>
      </c>
      <c r="C54" s="153"/>
      <c r="D54" s="153"/>
      <c r="E54" s="154"/>
      <c r="F54" s="152" t="s">
        <v>35</v>
      </c>
      <c r="G54" s="153"/>
      <c r="H54" s="153"/>
      <c r="I54" s="153"/>
      <c r="J54" s="153"/>
      <c r="K54" s="153"/>
      <c r="L54" s="154"/>
      <c r="M54" s="38"/>
    </row>
    <row r="55" spans="1:21" s="39" customFormat="1" ht="51" customHeight="1" thickTop="1" x14ac:dyDescent="0.15">
      <c r="A55" s="155" t="s">
        <v>36</v>
      </c>
      <c r="B55" s="158" t="s">
        <v>119</v>
      </c>
      <c r="C55" s="159"/>
      <c r="D55" s="159"/>
      <c r="E55" s="160"/>
      <c r="F55" s="88" t="s">
        <v>120</v>
      </c>
      <c r="G55" s="89"/>
      <c r="H55" s="89"/>
      <c r="I55" s="89"/>
      <c r="J55" s="89"/>
      <c r="K55" s="89"/>
      <c r="L55" s="90" t="s">
        <v>121</v>
      </c>
      <c r="M55" s="38"/>
      <c r="N55" s="14"/>
      <c r="O55" s="14"/>
      <c r="P55" s="14"/>
    </row>
    <row r="56" spans="1:21" s="39" customFormat="1" ht="45" customHeight="1" x14ac:dyDescent="0.15">
      <c r="A56" s="156"/>
      <c r="B56" s="146"/>
      <c r="C56" s="147"/>
      <c r="D56" s="147"/>
      <c r="E56" s="148"/>
      <c r="F56" s="91" t="s">
        <v>127</v>
      </c>
      <c r="G56" s="92"/>
      <c r="H56" s="92"/>
      <c r="I56" s="92"/>
      <c r="J56" s="92"/>
      <c r="K56" s="92"/>
      <c r="L56" s="93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57"/>
      <c r="B57" s="149"/>
      <c r="C57" s="150"/>
      <c r="D57" s="150"/>
      <c r="E57" s="151"/>
      <c r="F57" s="94"/>
      <c r="G57" s="95"/>
      <c r="H57" s="95"/>
      <c r="I57" s="134" t="s">
        <v>128</v>
      </c>
      <c r="J57" s="134"/>
      <c r="K57" s="134"/>
      <c r="L57" s="135"/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42" t="s">
        <v>37</v>
      </c>
      <c r="B58" s="143" t="s">
        <v>125</v>
      </c>
      <c r="C58" s="144"/>
      <c r="D58" s="144"/>
      <c r="E58" s="145"/>
      <c r="F58" s="91" t="s">
        <v>122</v>
      </c>
      <c r="G58" s="92"/>
      <c r="H58" s="92"/>
      <c r="I58" s="92"/>
      <c r="J58" s="92"/>
      <c r="K58" s="92"/>
      <c r="L58" s="93" t="s">
        <v>123</v>
      </c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42"/>
      <c r="B59" s="146"/>
      <c r="C59" s="147"/>
      <c r="D59" s="147"/>
      <c r="E59" s="148"/>
      <c r="F59" s="91" t="s">
        <v>124</v>
      </c>
      <c r="G59" s="92"/>
      <c r="H59" s="92"/>
      <c r="I59" s="92"/>
      <c r="J59" s="92"/>
      <c r="K59" s="92"/>
      <c r="L59" s="93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42"/>
      <c r="B60" s="149"/>
      <c r="C60" s="150"/>
      <c r="D60" s="150"/>
      <c r="E60" s="151"/>
      <c r="F60" s="94"/>
      <c r="G60" s="95"/>
      <c r="H60" s="95"/>
      <c r="I60" s="134" t="s">
        <v>126</v>
      </c>
      <c r="J60" s="134"/>
      <c r="K60" s="134"/>
      <c r="L60" s="135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60">
    <mergeCell ref="S34:T34"/>
    <mergeCell ref="A26:A27"/>
    <mergeCell ref="M20:N20"/>
    <mergeCell ref="O20:P20"/>
    <mergeCell ref="B25:F25"/>
    <mergeCell ref="G25:P25"/>
    <mergeCell ref="B26:F27"/>
    <mergeCell ref="O32:S32"/>
    <mergeCell ref="C36:F36"/>
    <mergeCell ref="G36:H36"/>
    <mergeCell ref="I36:J36"/>
    <mergeCell ref="K20:L20"/>
    <mergeCell ref="A23:D24"/>
    <mergeCell ref="A34:C34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I6:J8"/>
    <mergeCell ref="K6:L7"/>
    <mergeCell ref="O6:P7"/>
    <mergeCell ref="M6:N7"/>
    <mergeCell ref="K8:L8"/>
    <mergeCell ref="M8:N8"/>
    <mergeCell ref="O8:P8"/>
    <mergeCell ref="O9:P9"/>
    <mergeCell ref="A58:A60"/>
    <mergeCell ref="B58:E60"/>
    <mergeCell ref="K40:L40"/>
    <mergeCell ref="B54:E54"/>
    <mergeCell ref="F54:L54"/>
    <mergeCell ref="A55:A57"/>
    <mergeCell ref="B55:E57"/>
    <mergeCell ref="G40:H40"/>
    <mergeCell ref="I40:J40"/>
    <mergeCell ref="A36:A40"/>
    <mergeCell ref="B36:B40"/>
    <mergeCell ref="K36:L36"/>
    <mergeCell ref="C37:D39"/>
    <mergeCell ref="E37:F39"/>
    <mergeCell ref="G37:H39"/>
    <mergeCell ref="I60:L60"/>
    <mergeCell ref="I57:L57"/>
    <mergeCell ref="G9:H9"/>
    <mergeCell ref="I9:J9"/>
    <mergeCell ref="K9:L9"/>
    <mergeCell ref="I37:J39"/>
    <mergeCell ref="K37:L39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52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3"/>
      <c r="S1" s="173"/>
      <c r="T1" s="173"/>
      <c r="U1" s="173"/>
      <c r="V1" s="173"/>
      <c r="W1" s="42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74"/>
      <c r="B3" s="174"/>
      <c r="C3" s="174"/>
      <c r="D3" s="174"/>
      <c r="E3" s="174"/>
      <c r="F3" s="69"/>
      <c r="G3" s="7" t="s">
        <v>53</v>
      </c>
      <c r="H3" s="8"/>
      <c r="K3" s="8"/>
      <c r="L3" s="8"/>
      <c r="Q3" s="9">
        <v>6</v>
      </c>
      <c r="S3" s="10"/>
      <c r="T3" s="11" t="s">
        <v>25</v>
      </c>
      <c r="U3" s="172">
        <v>44853</v>
      </c>
      <c r="V3" s="172"/>
      <c r="W3" s="74" t="s">
        <v>54</v>
      </c>
    </row>
    <row r="4" spans="1:24" s="9" customFormat="1" ht="71.25" customHeight="1" x14ac:dyDescent="0.45">
      <c r="A4" s="75" t="s">
        <v>55</v>
      </c>
      <c r="B4" s="69"/>
      <c r="C4" s="69"/>
      <c r="D4" s="69"/>
      <c r="H4" s="8"/>
      <c r="J4" s="76"/>
      <c r="K4" s="85" t="s">
        <v>107</v>
      </c>
      <c r="N4" s="10"/>
      <c r="R4" s="10"/>
    </row>
    <row r="5" spans="1:24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5" t="s">
        <v>4</v>
      </c>
      <c r="F5" s="165"/>
      <c r="G5" s="168" t="s">
        <v>5</v>
      </c>
      <c r="H5" s="168"/>
      <c r="I5" s="165" t="s">
        <v>6</v>
      </c>
      <c r="J5" s="165"/>
      <c r="K5" s="168" t="s">
        <v>5</v>
      </c>
      <c r="L5" s="168"/>
      <c r="M5" s="168" t="s">
        <v>56</v>
      </c>
      <c r="N5" s="168"/>
      <c r="O5" s="168"/>
      <c r="P5" s="168"/>
      <c r="Q5" s="168"/>
      <c r="R5" s="169"/>
    </row>
    <row r="6" spans="1:24" s="14" customFormat="1" ht="37.5" customHeight="1" x14ac:dyDescent="0.15">
      <c r="A6" s="163"/>
      <c r="B6" s="166"/>
      <c r="C6" s="138" t="s">
        <v>8</v>
      </c>
      <c r="D6" s="138"/>
      <c r="E6" s="138" t="s">
        <v>57</v>
      </c>
      <c r="F6" s="138"/>
      <c r="G6" s="138" t="s">
        <v>57</v>
      </c>
      <c r="H6" s="138"/>
      <c r="I6" s="138" t="s">
        <v>58</v>
      </c>
      <c r="J6" s="138"/>
      <c r="K6" s="170" t="s">
        <v>59</v>
      </c>
      <c r="L6" s="170"/>
      <c r="M6" s="170" t="s">
        <v>60</v>
      </c>
      <c r="N6" s="170"/>
      <c r="O6" s="170" t="s">
        <v>61</v>
      </c>
      <c r="P6" s="170"/>
      <c r="Q6" s="170" t="s">
        <v>62</v>
      </c>
      <c r="R6" s="171"/>
    </row>
    <row r="7" spans="1:24" s="14" customFormat="1" ht="37.5" customHeight="1" x14ac:dyDescent="0.15">
      <c r="A7" s="163"/>
      <c r="B7" s="166"/>
      <c r="C7" s="138"/>
      <c r="D7" s="138"/>
      <c r="E7" s="138"/>
      <c r="F7" s="138"/>
      <c r="G7" s="138"/>
      <c r="H7" s="138"/>
      <c r="I7" s="138"/>
      <c r="J7" s="138"/>
      <c r="K7" s="170"/>
      <c r="L7" s="170"/>
      <c r="M7" s="170"/>
      <c r="N7" s="170"/>
      <c r="O7" s="170"/>
      <c r="P7" s="170"/>
      <c r="Q7" s="170"/>
      <c r="R7" s="171"/>
    </row>
    <row r="8" spans="1:24" s="14" customFormat="1" ht="37.5" customHeight="1" x14ac:dyDescent="0.15">
      <c r="A8" s="163"/>
      <c r="B8" s="166"/>
      <c r="C8" s="138"/>
      <c r="D8" s="138"/>
      <c r="E8" s="138"/>
      <c r="F8" s="138"/>
      <c r="G8" s="138"/>
      <c r="H8" s="138"/>
      <c r="I8" s="138"/>
      <c r="J8" s="138"/>
      <c r="K8" s="170"/>
      <c r="L8" s="170"/>
      <c r="M8" s="139" t="s">
        <v>13</v>
      </c>
      <c r="N8" s="139"/>
      <c r="O8" s="139" t="s">
        <v>63</v>
      </c>
      <c r="P8" s="139"/>
      <c r="Q8" s="139" t="s">
        <v>13</v>
      </c>
      <c r="R8" s="140"/>
    </row>
    <row r="9" spans="1:24" s="15" customFormat="1" ht="37.5" customHeight="1" x14ac:dyDescent="0.15">
      <c r="A9" s="163"/>
      <c r="B9" s="166"/>
      <c r="C9" s="195"/>
      <c r="D9" s="195"/>
      <c r="E9" s="195"/>
      <c r="F9" s="195"/>
      <c r="G9" s="195"/>
      <c r="H9" s="195"/>
      <c r="I9" s="196" t="s">
        <v>33</v>
      </c>
      <c r="J9" s="196"/>
      <c r="K9" s="197" t="s">
        <v>64</v>
      </c>
      <c r="L9" s="197"/>
      <c r="M9" s="197" t="s">
        <v>17</v>
      </c>
      <c r="N9" s="197"/>
      <c r="O9" s="197" t="s">
        <v>17</v>
      </c>
      <c r="P9" s="197"/>
      <c r="Q9" s="197" t="s">
        <v>17</v>
      </c>
      <c r="R9" s="198"/>
    </row>
    <row r="10" spans="1:24" s="14" customFormat="1" ht="51" customHeight="1" x14ac:dyDescent="0.15">
      <c r="A10" s="77" t="s">
        <v>65</v>
      </c>
      <c r="B10" s="62" t="s">
        <v>66</v>
      </c>
      <c r="C10" s="57">
        <f>E10</f>
        <v>44832</v>
      </c>
      <c r="D10" s="59" t="str">
        <f>TEXT(C10,"ddd")</f>
        <v>Wed</v>
      </c>
      <c r="E10" s="57">
        <f t="shared" ref="E10" si="0">I10-3</f>
        <v>44832</v>
      </c>
      <c r="F10" s="59" t="str">
        <f>TEXT(E10,"ddd")</f>
        <v>Wed</v>
      </c>
      <c r="G10" s="60">
        <f t="shared" ref="G10" si="1">I10-1</f>
        <v>44834</v>
      </c>
      <c r="H10" s="78" t="str">
        <f t="shared" ref="H10:H14" si="2">TEXT(G10,"ddd")</f>
        <v>Fri</v>
      </c>
      <c r="I10" s="70">
        <v>44835</v>
      </c>
      <c r="J10" s="61" t="str">
        <f>TEXT(I10,"ddd")</f>
        <v>Sat</v>
      </c>
      <c r="K10" s="70">
        <f t="shared" ref="K10" si="3">+I10+5</f>
        <v>44840</v>
      </c>
      <c r="L10" s="78" t="str">
        <f t="shared" ref="L10:R14" si="4">TEXT(K10,"ddd")</f>
        <v>Thu</v>
      </c>
      <c r="M10" s="193">
        <f>I10+7</f>
        <v>44842</v>
      </c>
      <c r="N10" s="193" t="str">
        <f t="shared" si="4"/>
        <v>Sat</v>
      </c>
      <c r="O10" s="193">
        <f t="shared" ref="O10" si="5">M10</f>
        <v>44842</v>
      </c>
      <c r="P10" s="193" t="str">
        <f t="shared" si="4"/>
        <v>Sat</v>
      </c>
      <c r="Q10" s="193">
        <f t="shared" ref="Q10" si="6">M10</f>
        <v>44842</v>
      </c>
      <c r="R10" s="194" t="str">
        <f t="shared" si="4"/>
        <v>Sat</v>
      </c>
    </row>
    <row r="11" spans="1:24" s="14" customFormat="1" ht="51" customHeight="1" x14ac:dyDescent="0.15">
      <c r="A11" s="77" t="s">
        <v>67</v>
      </c>
      <c r="B11" s="62" t="s">
        <v>68</v>
      </c>
      <c r="C11" s="57">
        <f>E11</f>
        <v>44846</v>
      </c>
      <c r="D11" s="59" t="str">
        <f>TEXT(C11,"ddd")</f>
        <v>Wed</v>
      </c>
      <c r="E11" s="57">
        <v>44846</v>
      </c>
      <c r="F11" s="59" t="str">
        <f>TEXT(E11,"ddd")</f>
        <v>Wed</v>
      </c>
      <c r="G11" s="60">
        <v>44851</v>
      </c>
      <c r="H11" s="78" t="str">
        <f t="shared" si="2"/>
        <v>Mon</v>
      </c>
      <c r="I11" s="70">
        <v>44851</v>
      </c>
      <c r="J11" s="61" t="str">
        <f>TEXT(I11,"ddd")</f>
        <v>Mon</v>
      </c>
      <c r="K11" s="70">
        <v>44854</v>
      </c>
      <c r="L11" s="78" t="str">
        <f t="shared" si="4"/>
        <v>Thu</v>
      </c>
      <c r="M11" s="193">
        <f>I11+9</f>
        <v>44860</v>
      </c>
      <c r="N11" s="193" t="str">
        <f t="shared" si="4"/>
        <v>Wed</v>
      </c>
      <c r="O11" s="193">
        <f>M11+2</f>
        <v>44862</v>
      </c>
      <c r="P11" s="193" t="str">
        <f t="shared" si="4"/>
        <v>Fri</v>
      </c>
      <c r="Q11" s="193">
        <v>44856</v>
      </c>
      <c r="R11" s="194" t="str">
        <f t="shared" si="4"/>
        <v>Sat</v>
      </c>
    </row>
    <row r="12" spans="1:24" s="14" customFormat="1" ht="51" customHeight="1" x14ac:dyDescent="0.15">
      <c r="A12" s="77" t="s">
        <v>69</v>
      </c>
      <c r="B12" s="62" t="s">
        <v>70</v>
      </c>
      <c r="C12" s="57">
        <f>E12</f>
        <v>44860</v>
      </c>
      <c r="D12" s="59" t="str">
        <f>TEXT(C12,"ddd")</f>
        <v>Wed</v>
      </c>
      <c r="E12" s="57">
        <f t="shared" ref="E12:E13" si="7">I12-3</f>
        <v>44860</v>
      </c>
      <c r="F12" s="59" t="str">
        <f>TEXT(E12,"ddd")</f>
        <v>Wed</v>
      </c>
      <c r="G12" s="60">
        <f t="shared" ref="G12:G14" si="8">I12-1</f>
        <v>44862</v>
      </c>
      <c r="H12" s="78" t="str">
        <f t="shared" si="2"/>
        <v>Fri</v>
      </c>
      <c r="I12" s="70">
        <v>44863</v>
      </c>
      <c r="J12" s="61" t="str">
        <f>TEXT(I12,"ddd")</f>
        <v>Sat</v>
      </c>
      <c r="K12" s="70">
        <f t="shared" ref="K12:K14" si="9">+I12+5</f>
        <v>44868</v>
      </c>
      <c r="L12" s="78" t="str">
        <f t="shared" si="4"/>
        <v>Thu</v>
      </c>
      <c r="M12" s="193">
        <f>I12+7</f>
        <v>44870</v>
      </c>
      <c r="N12" s="193" t="str">
        <f t="shared" si="4"/>
        <v>Sat</v>
      </c>
      <c r="O12" s="193">
        <f t="shared" ref="O12:O14" si="10">M12</f>
        <v>44870</v>
      </c>
      <c r="P12" s="193" t="str">
        <f t="shared" si="4"/>
        <v>Sat</v>
      </c>
      <c r="Q12" s="193">
        <f t="shared" ref="Q12:Q14" si="11">M12</f>
        <v>44870</v>
      </c>
      <c r="R12" s="194" t="str">
        <f t="shared" si="4"/>
        <v>Sat</v>
      </c>
    </row>
    <row r="13" spans="1:24" s="14" customFormat="1" ht="51" customHeight="1" x14ac:dyDescent="0.15">
      <c r="A13" s="77" t="s">
        <v>71</v>
      </c>
      <c r="B13" s="62" t="s">
        <v>72</v>
      </c>
      <c r="C13" s="57">
        <f t="shared" ref="C13:C14" si="12">E13</f>
        <v>44874</v>
      </c>
      <c r="D13" s="59" t="str">
        <f t="shared" ref="D13:D14" si="13">TEXT(C13,"ddd")</f>
        <v>Wed</v>
      </c>
      <c r="E13" s="57">
        <f t="shared" si="7"/>
        <v>44874</v>
      </c>
      <c r="F13" s="59" t="str">
        <f t="shared" ref="F13:F14" si="14">TEXT(E13,"ddd")</f>
        <v>Wed</v>
      </c>
      <c r="G13" s="60">
        <f t="shared" si="8"/>
        <v>44876</v>
      </c>
      <c r="H13" s="78" t="str">
        <f t="shared" si="2"/>
        <v>Fri</v>
      </c>
      <c r="I13" s="70">
        <v>44877</v>
      </c>
      <c r="J13" s="61" t="str">
        <f t="shared" ref="J13:J14" si="15">TEXT(I13,"ddd")</f>
        <v>Sat</v>
      </c>
      <c r="K13" s="70">
        <f t="shared" si="9"/>
        <v>44882</v>
      </c>
      <c r="L13" s="78" t="str">
        <f t="shared" si="4"/>
        <v>Thu</v>
      </c>
      <c r="M13" s="193">
        <f t="shared" ref="M13:M14" si="16">I13+7</f>
        <v>44884</v>
      </c>
      <c r="N13" s="193" t="str">
        <f t="shared" si="4"/>
        <v>Sat</v>
      </c>
      <c r="O13" s="193">
        <f t="shared" si="10"/>
        <v>44884</v>
      </c>
      <c r="P13" s="193" t="str">
        <f t="shared" si="4"/>
        <v>Sat</v>
      </c>
      <c r="Q13" s="193">
        <f t="shared" si="11"/>
        <v>44884</v>
      </c>
      <c r="R13" s="194" t="str">
        <f t="shared" si="4"/>
        <v>Sat</v>
      </c>
    </row>
    <row r="14" spans="1:24" s="14" customFormat="1" ht="51" customHeight="1" x14ac:dyDescent="0.15">
      <c r="A14" s="79" t="s">
        <v>73</v>
      </c>
      <c r="B14" s="63" t="s">
        <v>74</v>
      </c>
      <c r="C14" s="80">
        <f t="shared" si="12"/>
        <v>44877</v>
      </c>
      <c r="D14" s="81" t="str">
        <f t="shared" si="13"/>
        <v>Sat</v>
      </c>
      <c r="E14" s="80">
        <v>44877</v>
      </c>
      <c r="F14" s="81" t="str">
        <f t="shared" si="14"/>
        <v>Sat</v>
      </c>
      <c r="G14" s="64">
        <f t="shared" si="8"/>
        <v>44890</v>
      </c>
      <c r="H14" s="82" t="str">
        <f t="shared" si="2"/>
        <v>Fri</v>
      </c>
      <c r="I14" s="73">
        <v>44891</v>
      </c>
      <c r="J14" s="66" t="str">
        <f t="shared" si="15"/>
        <v>Sat</v>
      </c>
      <c r="K14" s="73">
        <f t="shared" si="9"/>
        <v>44896</v>
      </c>
      <c r="L14" s="82" t="str">
        <f t="shared" si="4"/>
        <v>Thu</v>
      </c>
      <c r="M14" s="191">
        <f t="shared" si="16"/>
        <v>44898</v>
      </c>
      <c r="N14" s="191" t="str">
        <f t="shared" si="4"/>
        <v>Sat</v>
      </c>
      <c r="O14" s="191">
        <f t="shared" si="10"/>
        <v>44898</v>
      </c>
      <c r="P14" s="191" t="str">
        <f t="shared" si="4"/>
        <v>Sat</v>
      </c>
      <c r="Q14" s="191">
        <f t="shared" si="11"/>
        <v>44898</v>
      </c>
      <c r="R14" s="192" t="str">
        <f t="shared" si="4"/>
        <v>Sat</v>
      </c>
    </row>
    <row r="15" spans="1:24" s="14" customFormat="1" ht="51" customHeight="1" x14ac:dyDescent="0.15">
      <c r="A15" s="75" t="s">
        <v>75</v>
      </c>
      <c r="B15" s="83"/>
      <c r="C15" s="40"/>
      <c r="D15" s="54"/>
      <c r="E15" s="40"/>
      <c r="F15" s="54"/>
      <c r="G15" s="55"/>
      <c r="H15" s="54"/>
      <c r="I15" s="71"/>
      <c r="J15" s="56"/>
      <c r="K15" s="71"/>
      <c r="L15" s="56"/>
      <c r="M15" s="71"/>
      <c r="N15" s="71"/>
      <c r="O15" s="72"/>
      <c r="P15" s="72"/>
      <c r="Q15" s="72"/>
      <c r="R15" s="72"/>
    </row>
    <row r="16" spans="1:24" s="14" customFormat="1" ht="37.5" customHeight="1" x14ac:dyDescent="0.15">
      <c r="A16" s="162" t="s">
        <v>76</v>
      </c>
      <c r="B16" s="165" t="s">
        <v>3</v>
      </c>
      <c r="C16" s="165" t="s">
        <v>4</v>
      </c>
      <c r="D16" s="165"/>
      <c r="E16" s="165" t="s">
        <v>4</v>
      </c>
      <c r="F16" s="165"/>
      <c r="G16" s="168" t="s">
        <v>77</v>
      </c>
      <c r="H16" s="168"/>
      <c r="I16" s="165" t="s">
        <v>6</v>
      </c>
      <c r="J16" s="165"/>
      <c r="K16" s="168" t="s">
        <v>5</v>
      </c>
      <c r="L16" s="168"/>
      <c r="M16" s="168" t="s">
        <v>56</v>
      </c>
      <c r="N16" s="168"/>
      <c r="O16" s="168"/>
      <c r="P16" s="168"/>
      <c r="Q16" s="168"/>
      <c r="R16" s="169"/>
    </row>
    <row r="17" spans="1:19" s="14" customFormat="1" ht="37.5" customHeight="1" x14ac:dyDescent="0.15">
      <c r="A17" s="163"/>
      <c r="B17" s="166"/>
      <c r="C17" s="138" t="s">
        <v>78</v>
      </c>
      <c r="D17" s="138"/>
      <c r="E17" s="138" t="s">
        <v>80</v>
      </c>
      <c r="F17" s="138"/>
      <c r="G17" s="138" t="s">
        <v>79</v>
      </c>
      <c r="H17" s="138"/>
      <c r="I17" s="138" t="s">
        <v>79</v>
      </c>
      <c r="J17" s="138"/>
      <c r="K17" s="170" t="s">
        <v>59</v>
      </c>
      <c r="L17" s="170"/>
      <c r="M17" s="170" t="s">
        <v>81</v>
      </c>
      <c r="N17" s="170"/>
      <c r="O17" s="170" t="s">
        <v>61</v>
      </c>
      <c r="P17" s="170"/>
      <c r="Q17" s="170" t="s">
        <v>82</v>
      </c>
      <c r="R17" s="171"/>
    </row>
    <row r="18" spans="1:19" s="14" customFormat="1" ht="37.5" customHeight="1" x14ac:dyDescent="0.15">
      <c r="A18" s="163"/>
      <c r="B18" s="166"/>
      <c r="C18" s="138"/>
      <c r="D18" s="138"/>
      <c r="E18" s="138"/>
      <c r="F18" s="138"/>
      <c r="G18" s="138"/>
      <c r="H18" s="138"/>
      <c r="I18" s="138"/>
      <c r="J18" s="138"/>
      <c r="K18" s="170"/>
      <c r="L18" s="170"/>
      <c r="M18" s="170"/>
      <c r="N18" s="170"/>
      <c r="O18" s="170"/>
      <c r="P18" s="170"/>
      <c r="Q18" s="170"/>
      <c r="R18" s="171"/>
    </row>
    <row r="19" spans="1:19" s="14" customFormat="1" ht="37.5" customHeight="1" x14ac:dyDescent="0.15">
      <c r="A19" s="163"/>
      <c r="B19" s="166"/>
      <c r="C19" s="138"/>
      <c r="D19" s="138"/>
      <c r="E19" s="138"/>
      <c r="F19" s="138"/>
      <c r="G19" s="138"/>
      <c r="H19" s="138"/>
      <c r="I19" s="138"/>
      <c r="J19" s="138"/>
      <c r="K19" s="170"/>
      <c r="L19" s="170"/>
      <c r="M19" s="139" t="s">
        <v>63</v>
      </c>
      <c r="N19" s="139"/>
      <c r="O19" s="139" t="s">
        <v>63</v>
      </c>
      <c r="P19" s="139"/>
      <c r="Q19" s="139" t="s">
        <v>13</v>
      </c>
      <c r="R19" s="140"/>
    </row>
    <row r="20" spans="1:19" s="15" customFormat="1" ht="37.5" customHeight="1" x14ac:dyDescent="0.15">
      <c r="A20" s="163"/>
      <c r="B20" s="166"/>
      <c r="C20" s="195"/>
      <c r="D20" s="195"/>
      <c r="E20" s="195"/>
      <c r="F20" s="195"/>
      <c r="G20" s="195"/>
      <c r="H20" s="195"/>
      <c r="I20" s="196" t="s">
        <v>83</v>
      </c>
      <c r="J20" s="196"/>
      <c r="K20" s="197" t="s">
        <v>84</v>
      </c>
      <c r="L20" s="197"/>
      <c r="M20" s="197" t="s">
        <v>85</v>
      </c>
      <c r="N20" s="197"/>
      <c r="O20" s="197" t="s">
        <v>85</v>
      </c>
      <c r="P20" s="197"/>
      <c r="Q20" s="197" t="s">
        <v>86</v>
      </c>
      <c r="R20" s="198"/>
    </row>
    <row r="21" spans="1:19" s="14" customFormat="1" ht="51" customHeight="1" x14ac:dyDescent="0.15">
      <c r="A21" s="77" t="s">
        <v>87</v>
      </c>
      <c r="B21" s="84" t="s">
        <v>88</v>
      </c>
      <c r="C21" s="57">
        <f>E21</f>
        <v>44834</v>
      </c>
      <c r="D21" s="59" t="str">
        <f>TEXT(C21,"ddd")</f>
        <v>Fri</v>
      </c>
      <c r="E21" s="57">
        <f>I21-5</f>
        <v>44834</v>
      </c>
      <c r="F21" s="59" t="str">
        <f>TEXT(E21,"ddd")</f>
        <v>Fri</v>
      </c>
      <c r="G21" s="60">
        <f t="shared" ref="G21:G25" si="17">I21-1</f>
        <v>44838</v>
      </c>
      <c r="H21" s="59" t="str">
        <f>TEXT(G21,"ddd")</f>
        <v>Tue</v>
      </c>
      <c r="I21" s="70">
        <v>44839</v>
      </c>
      <c r="J21" s="61" t="str">
        <f>TEXT(I21,"ddd")</f>
        <v>Wed</v>
      </c>
      <c r="K21" s="70">
        <f>+I21+8</f>
        <v>44847</v>
      </c>
      <c r="L21" s="61" t="str">
        <f>TEXT(K21,"ddd")</f>
        <v>Thu</v>
      </c>
      <c r="M21" s="193">
        <f>I21+11</f>
        <v>44850</v>
      </c>
      <c r="N21" s="193" t="str">
        <f>TEXT(M21,"ddd")</f>
        <v>Sun</v>
      </c>
      <c r="O21" s="193">
        <f>M21</f>
        <v>44850</v>
      </c>
      <c r="P21" s="193" t="str">
        <f>TEXT(O21,"ddd")</f>
        <v>Sun</v>
      </c>
      <c r="Q21" s="193">
        <f>M21</f>
        <v>44850</v>
      </c>
      <c r="R21" s="194" t="str">
        <f>TEXT(Q21,"ddd")</f>
        <v>Sun</v>
      </c>
    </row>
    <row r="22" spans="1:19" s="14" customFormat="1" ht="51" customHeight="1" x14ac:dyDescent="0.15">
      <c r="A22" s="77" t="s">
        <v>89</v>
      </c>
      <c r="B22" s="62" t="s">
        <v>51</v>
      </c>
      <c r="C22" s="57">
        <f>E22</f>
        <v>44848</v>
      </c>
      <c r="D22" s="59" t="str">
        <f>TEXT(C22,"ddd")</f>
        <v>Fri</v>
      </c>
      <c r="E22" s="57">
        <f>I22-5</f>
        <v>44848</v>
      </c>
      <c r="F22" s="59" t="str">
        <f>TEXT(E22,"ddd")</f>
        <v>Fri</v>
      </c>
      <c r="G22" s="60">
        <f t="shared" si="17"/>
        <v>44852</v>
      </c>
      <c r="H22" s="59" t="str">
        <f>TEXT(G22,"ddd")</f>
        <v>Tue</v>
      </c>
      <c r="I22" s="70">
        <v>44853</v>
      </c>
      <c r="J22" s="61" t="str">
        <f>TEXT(I22,"ddd")</f>
        <v>Wed</v>
      </c>
      <c r="K22" s="70">
        <f>+I22+8</f>
        <v>44861</v>
      </c>
      <c r="L22" s="61" t="str">
        <f>TEXT(K22,"ddd")</f>
        <v>Thu</v>
      </c>
      <c r="M22" s="193">
        <f>I22+11</f>
        <v>44864</v>
      </c>
      <c r="N22" s="193" t="str">
        <f t="shared" ref="N22:N25" si="18">TEXT(M22,"ddd")</f>
        <v>Sun</v>
      </c>
      <c r="O22" s="193">
        <f t="shared" ref="O22:O25" si="19">M22</f>
        <v>44864</v>
      </c>
      <c r="P22" s="193" t="str">
        <f t="shared" ref="P22:P25" si="20">TEXT(O22,"ddd")</f>
        <v>Sun</v>
      </c>
      <c r="Q22" s="193">
        <f t="shared" ref="Q22:Q25" si="21">M22</f>
        <v>44864</v>
      </c>
      <c r="R22" s="194" t="str">
        <f t="shared" ref="R22:R25" si="22">TEXT(Q22,"ddd")</f>
        <v>Sun</v>
      </c>
    </row>
    <row r="23" spans="1:19" s="14" customFormat="1" ht="51" customHeight="1" x14ac:dyDescent="0.15">
      <c r="A23" s="77" t="s">
        <v>87</v>
      </c>
      <c r="B23" s="62" t="s">
        <v>90</v>
      </c>
      <c r="C23" s="57">
        <f t="shared" ref="C23:C25" si="23">E23</f>
        <v>44862</v>
      </c>
      <c r="D23" s="59" t="str">
        <f t="shared" ref="D23:D25" si="24">TEXT(C23,"ddd")</f>
        <v>Fri</v>
      </c>
      <c r="E23" s="57">
        <f t="shared" ref="E23:E25" si="25">I23-5</f>
        <v>44862</v>
      </c>
      <c r="F23" s="59" t="str">
        <f t="shared" ref="F23:F25" si="26">TEXT(E23,"ddd")</f>
        <v>Fri</v>
      </c>
      <c r="G23" s="60">
        <f t="shared" si="17"/>
        <v>44866</v>
      </c>
      <c r="H23" s="59" t="str">
        <f t="shared" ref="H23:H25" si="27">TEXT(G23,"ddd")</f>
        <v>Tue</v>
      </c>
      <c r="I23" s="70">
        <v>44867</v>
      </c>
      <c r="J23" s="61" t="str">
        <f t="shared" ref="J23:J25" si="28">TEXT(I23,"ddd")</f>
        <v>Wed</v>
      </c>
      <c r="K23" s="70">
        <f t="shared" ref="K23:K25" si="29">+I23+8</f>
        <v>44875</v>
      </c>
      <c r="L23" s="61" t="str">
        <f t="shared" ref="L23:L25" si="30">TEXT(K23,"ddd")</f>
        <v>Thu</v>
      </c>
      <c r="M23" s="193">
        <f t="shared" ref="M23:M25" si="31">I23+11</f>
        <v>44878</v>
      </c>
      <c r="N23" s="193" t="str">
        <f t="shared" si="18"/>
        <v>Sun</v>
      </c>
      <c r="O23" s="193">
        <f t="shared" si="19"/>
        <v>44878</v>
      </c>
      <c r="P23" s="193" t="str">
        <f t="shared" si="20"/>
        <v>Sun</v>
      </c>
      <c r="Q23" s="193">
        <f t="shared" si="21"/>
        <v>44878</v>
      </c>
      <c r="R23" s="194" t="str">
        <f t="shared" si="22"/>
        <v>Sun</v>
      </c>
    </row>
    <row r="24" spans="1:19" s="14" customFormat="1" ht="51" customHeight="1" x14ac:dyDescent="0.15">
      <c r="A24" s="77" t="s">
        <v>49</v>
      </c>
      <c r="B24" s="62" t="s">
        <v>91</v>
      </c>
      <c r="C24" s="57">
        <f t="shared" si="23"/>
        <v>44876</v>
      </c>
      <c r="D24" s="59" t="str">
        <f t="shared" si="24"/>
        <v>Fri</v>
      </c>
      <c r="E24" s="57">
        <f t="shared" si="25"/>
        <v>44876</v>
      </c>
      <c r="F24" s="59" t="str">
        <f t="shared" si="26"/>
        <v>Fri</v>
      </c>
      <c r="G24" s="60">
        <f t="shared" si="17"/>
        <v>44880</v>
      </c>
      <c r="H24" s="59" t="str">
        <f t="shared" si="27"/>
        <v>Tue</v>
      </c>
      <c r="I24" s="70">
        <v>44881</v>
      </c>
      <c r="J24" s="61" t="str">
        <f t="shared" si="28"/>
        <v>Wed</v>
      </c>
      <c r="K24" s="70">
        <f t="shared" si="29"/>
        <v>44889</v>
      </c>
      <c r="L24" s="61" t="str">
        <f t="shared" si="30"/>
        <v>Thu</v>
      </c>
      <c r="M24" s="193">
        <f t="shared" si="31"/>
        <v>44892</v>
      </c>
      <c r="N24" s="193" t="str">
        <f t="shared" si="18"/>
        <v>Sun</v>
      </c>
      <c r="O24" s="193">
        <f t="shared" si="19"/>
        <v>44892</v>
      </c>
      <c r="P24" s="193" t="str">
        <f t="shared" si="20"/>
        <v>Sun</v>
      </c>
      <c r="Q24" s="193">
        <f t="shared" si="21"/>
        <v>44892</v>
      </c>
      <c r="R24" s="194" t="str">
        <f t="shared" si="22"/>
        <v>Sun</v>
      </c>
    </row>
    <row r="25" spans="1:19" s="14" customFormat="1" ht="51" customHeight="1" x14ac:dyDescent="0.15">
      <c r="A25" s="79" t="s">
        <v>50</v>
      </c>
      <c r="B25" s="63" t="s">
        <v>92</v>
      </c>
      <c r="C25" s="58">
        <f t="shared" si="23"/>
        <v>44890</v>
      </c>
      <c r="D25" s="65" t="str">
        <f t="shared" si="24"/>
        <v>Fri</v>
      </c>
      <c r="E25" s="58">
        <f t="shared" si="25"/>
        <v>44890</v>
      </c>
      <c r="F25" s="65" t="str">
        <f t="shared" si="26"/>
        <v>Fri</v>
      </c>
      <c r="G25" s="64">
        <f t="shared" si="17"/>
        <v>44894</v>
      </c>
      <c r="H25" s="65" t="str">
        <f t="shared" si="27"/>
        <v>Tue</v>
      </c>
      <c r="I25" s="73">
        <v>44895</v>
      </c>
      <c r="J25" s="66" t="str">
        <f t="shared" si="28"/>
        <v>Wed</v>
      </c>
      <c r="K25" s="73">
        <f t="shared" si="29"/>
        <v>44903</v>
      </c>
      <c r="L25" s="66" t="str">
        <f t="shared" si="30"/>
        <v>Thu</v>
      </c>
      <c r="M25" s="191">
        <f t="shared" si="31"/>
        <v>44906</v>
      </c>
      <c r="N25" s="191" t="str">
        <f t="shared" si="18"/>
        <v>Sun</v>
      </c>
      <c r="O25" s="191">
        <f t="shared" si="19"/>
        <v>44906</v>
      </c>
      <c r="P25" s="191" t="str">
        <f t="shared" si="20"/>
        <v>Sun</v>
      </c>
      <c r="Q25" s="191">
        <f t="shared" si="21"/>
        <v>44906</v>
      </c>
      <c r="R25" s="192" t="str">
        <f t="shared" si="22"/>
        <v>Sun</v>
      </c>
    </row>
    <row r="26" spans="1:19" s="14" customFormat="1" ht="51" customHeight="1" x14ac:dyDescent="0.15">
      <c r="A26" s="52"/>
      <c r="B26" s="53"/>
      <c r="C26" s="53"/>
      <c r="D26" s="53"/>
      <c r="E26" s="40"/>
      <c r="F26" s="54"/>
      <c r="G26" s="55"/>
      <c r="H26" s="54"/>
      <c r="I26" s="71"/>
      <c r="J26" s="56"/>
      <c r="K26" s="175"/>
      <c r="L26" s="175"/>
      <c r="M26" s="178"/>
      <c r="N26" s="178"/>
      <c r="O26" s="72"/>
      <c r="P26" s="72"/>
      <c r="Q26" s="72"/>
      <c r="R26" s="72"/>
      <c r="S26" s="16"/>
    </row>
    <row r="27" spans="1:19" s="14" customFormat="1" ht="51" customHeight="1" x14ac:dyDescent="0.15">
      <c r="A27" s="52"/>
      <c r="B27" s="53"/>
      <c r="C27" s="53"/>
      <c r="D27" s="53"/>
      <c r="E27" s="40"/>
      <c r="F27" s="54"/>
      <c r="G27" s="55"/>
      <c r="H27" s="54"/>
      <c r="I27" s="71"/>
      <c r="J27" s="56"/>
      <c r="K27" s="175"/>
      <c r="L27" s="175"/>
      <c r="M27" s="178"/>
      <c r="N27" s="178"/>
      <c r="O27" s="72"/>
      <c r="P27" s="72"/>
      <c r="Q27" s="72"/>
      <c r="R27" s="72"/>
      <c r="S27" s="16"/>
    </row>
    <row r="28" spans="1:19" s="14" customFormat="1" ht="51" customHeight="1" x14ac:dyDescent="0.15">
      <c r="A28" s="52"/>
      <c r="B28" s="53"/>
      <c r="C28" s="53"/>
      <c r="D28" s="53"/>
      <c r="E28" s="40"/>
      <c r="F28" s="54"/>
      <c r="G28" s="55"/>
      <c r="H28" s="54"/>
      <c r="I28" s="71"/>
      <c r="J28" s="56"/>
      <c r="K28" s="175"/>
      <c r="L28" s="175"/>
      <c r="M28" s="178"/>
      <c r="N28" s="178"/>
      <c r="O28" s="72"/>
      <c r="P28" s="72"/>
      <c r="Q28" s="72"/>
      <c r="R28" s="72"/>
      <c r="S28" s="16"/>
    </row>
    <row r="29" spans="1:19" s="14" customFormat="1" ht="51" customHeight="1" x14ac:dyDescent="0.15">
      <c r="A29" s="52"/>
      <c r="B29" s="53"/>
      <c r="C29" s="53"/>
      <c r="D29" s="53"/>
      <c r="E29" s="40"/>
      <c r="F29" s="54"/>
      <c r="G29" s="55"/>
      <c r="H29" s="54"/>
      <c r="I29" s="71"/>
      <c r="J29" s="56"/>
      <c r="K29" s="175"/>
      <c r="L29" s="175"/>
      <c r="M29" s="178"/>
      <c r="N29" s="178"/>
      <c r="O29" s="72"/>
      <c r="P29" s="72"/>
      <c r="Q29" s="72"/>
      <c r="R29" s="72"/>
      <c r="S29" s="16"/>
    </row>
    <row r="30" spans="1:19" s="14" customFormat="1" ht="51" customHeight="1" x14ac:dyDescent="0.15">
      <c r="A30" s="52"/>
      <c r="B30" s="53"/>
      <c r="C30" s="53"/>
      <c r="D30" s="53"/>
      <c r="E30" s="40"/>
      <c r="F30" s="54"/>
      <c r="G30" s="55"/>
      <c r="H30" s="54"/>
      <c r="I30" s="71"/>
      <c r="J30" s="56"/>
      <c r="K30" s="175"/>
      <c r="L30" s="175"/>
      <c r="M30" s="178"/>
      <c r="N30" s="178"/>
      <c r="O30" s="72"/>
      <c r="P30" s="72"/>
      <c r="Q30" s="72"/>
      <c r="R30" s="72"/>
      <c r="S30" s="16"/>
    </row>
    <row r="31" spans="1:19" s="17" customFormat="1" ht="15.75" x14ac:dyDescent="0.25">
      <c r="A31" s="176" t="s">
        <v>93</v>
      </c>
      <c r="B31" s="176"/>
      <c r="C31" s="176"/>
      <c r="D31" s="176"/>
      <c r="E31" s="176"/>
      <c r="F31" s="176"/>
      <c r="G31" s="176"/>
      <c r="H31" s="176"/>
      <c r="I31" s="184"/>
      <c r="J31" s="184"/>
      <c r="K31" s="184"/>
      <c r="L31" s="184"/>
      <c r="M31" s="184"/>
      <c r="N31" s="184"/>
      <c r="O31" s="184"/>
      <c r="P31" s="184"/>
      <c r="Q31" s="184"/>
      <c r="R31" s="184"/>
    </row>
    <row r="32" spans="1:19" s="17" customFormat="1" ht="29.25" customHeight="1" x14ac:dyDescent="0.25">
      <c r="A32" s="177"/>
      <c r="B32" s="177"/>
      <c r="C32" s="177"/>
      <c r="D32" s="177"/>
      <c r="E32" s="177"/>
      <c r="F32" s="177"/>
      <c r="G32" s="177"/>
      <c r="H32" s="177"/>
      <c r="I32" s="184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9" s="17" customFormat="1" ht="29.25" customHeight="1" thickBot="1" x14ac:dyDescent="0.3">
      <c r="A33" s="20" t="s">
        <v>19</v>
      </c>
      <c r="B33" s="152" t="s">
        <v>20</v>
      </c>
      <c r="C33" s="153"/>
      <c r="D33" s="153"/>
      <c r="E33" s="153"/>
      <c r="F33" s="153"/>
      <c r="G33" s="153"/>
      <c r="H33" s="154"/>
      <c r="I33" s="185" t="s">
        <v>94</v>
      </c>
      <c r="J33" s="185"/>
      <c r="K33" s="185"/>
      <c r="L33" s="185"/>
      <c r="M33" s="185"/>
      <c r="N33" s="185"/>
      <c r="O33" s="185"/>
      <c r="P33" s="185"/>
      <c r="Q33" s="185"/>
      <c r="R33" s="185"/>
      <c r="S33" s="185"/>
    </row>
    <row r="34" spans="1:19" s="17" customFormat="1" ht="29.25" customHeight="1" thickTop="1" x14ac:dyDescent="0.25">
      <c r="A34" s="186" t="s">
        <v>95</v>
      </c>
      <c r="B34" s="187" t="s">
        <v>96</v>
      </c>
      <c r="C34" s="188"/>
      <c r="D34" s="188"/>
      <c r="E34" s="188"/>
      <c r="F34" s="188"/>
      <c r="G34" s="188"/>
      <c r="H34" s="189"/>
      <c r="I34" s="190" t="s">
        <v>97</v>
      </c>
      <c r="J34" s="190"/>
      <c r="K34" s="190"/>
      <c r="L34" s="190"/>
      <c r="M34" s="190"/>
      <c r="N34" s="190"/>
      <c r="O34" s="190"/>
      <c r="P34" s="190"/>
      <c r="Q34" s="190"/>
      <c r="R34" s="190"/>
      <c r="S34" s="190"/>
    </row>
    <row r="35" spans="1:19" s="17" customFormat="1" ht="29.25" customHeight="1" x14ac:dyDescent="0.25">
      <c r="A35" s="142"/>
      <c r="B35" s="179"/>
      <c r="C35" s="180"/>
      <c r="D35" s="180"/>
      <c r="E35" s="180"/>
      <c r="F35" s="180"/>
      <c r="G35" s="180"/>
      <c r="H35" s="181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</row>
    <row r="36" spans="1:19" s="17" customFormat="1" ht="29.25" customHeight="1" x14ac:dyDescent="0.25">
      <c r="A36" s="142" t="s">
        <v>98</v>
      </c>
      <c r="B36" s="179" t="s">
        <v>99</v>
      </c>
      <c r="C36" s="180"/>
      <c r="D36" s="180"/>
      <c r="E36" s="180"/>
      <c r="F36" s="180"/>
      <c r="G36" s="180"/>
      <c r="H36" s="181"/>
      <c r="I36" s="182" t="s">
        <v>100</v>
      </c>
      <c r="J36" s="182"/>
      <c r="K36" s="182"/>
      <c r="L36" s="182"/>
      <c r="M36" s="182"/>
      <c r="N36" s="182"/>
      <c r="O36" s="182"/>
      <c r="P36" s="182"/>
      <c r="Q36" s="182"/>
      <c r="R36" s="182"/>
      <c r="S36" s="182"/>
    </row>
    <row r="37" spans="1:19" s="17" customFormat="1" ht="29.25" customHeight="1" x14ac:dyDescent="0.25">
      <c r="A37" s="142"/>
      <c r="B37" s="179"/>
      <c r="C37" s="180"/>
      <c r="D37" s="180"/>
      <c r="E37" s="180"/>
      <c r="F37" s="180"/>
      <c r="G37" s="180"/>
      <c r="H37" s="181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</row>
    <row r="38" spans="1:19" s="17" customFormat="1" ht="29.25" customHeight="1" x14ac:dyDescent="0.25">
      <c r="A38" s="142" t="s">
        <v>101</v>
      </c>
      <c r="B38" s="179" t="s">
        <v>102</v>
      </c>
      <c r="C38" s="180"/>
      <c r="D38" s="180"/>
      <c r="E38" s="180"/>
      <c r="F38" s="180"/>
      <c r="G38" s="180"/>
      <c r="H38" s="181"/>
      <c r="I38" s="183" t="s">
        <v>103</v>
      </c>
      <c r="J38" s="183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19" s="17" customFormat="1" ht="29.25" customHeight="1" x14ac:dyDescent="0.25">
      <c r="A39" s="142"/>
      <c r="B39" s="179"/>
      <c r="C39" s="180"/>
      <c r="D39" s="180"/>
      <c r="E39" s="180"/>
      <c r="F39" s="180"/>
      <c r="G39" s="180"/>
      <c r="H39" s="181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19" s="17" customFormat="1" ht="29.25" customHeight="1" x14ac:dyDescent="0.25">
      <c r="A40" s="142" t="s">
        <v>104</v>
      </c>
      <c r="B40" s="179" t="s">
        <v>105</v>
      </c>
      <c r="C40" s="180"/>
      <c r="D40" s="180"/>
      <c r="E40" s="180"/>
      <c r="F40" s="180"/>
      <c r="G40" s="180"/>
      <c r="H40" s="181"/>
      <c r="I40" s="182" t="s">
        <v>106</v>
      </c>
      <c r="J40" s="182"/>
      <c r="K40" s="182"/>
      <c r="L40" s="182"/>
      <c r="M40" s="182"/>
      <c r="N40" s="182"/>
      <c r="O40" s="182"/>
      <c r="P40" s="182"/>
      <c r="Q40" s="182"/>
      <c r="R40" s="182"/>
      <c r="S40" s="182"/>
    </row>
    <row r="41" spans="1:19" s="17" customFormat="1" ht="29.25" customHeight="1" x14ac:dyDescent="0.25">
      <c r="A41" s="142"/>
      <c r="B41" s="179"/>
      <c r="C41" s="180"/>
      <c r="D41" s="180"/>
      <c r="E41" s="180"/>
      <c r="F41" s="180"/>
      <c r="G41" s="180"/>
      <c r="H41" s="181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2025-02-03T04:48:24Z</cp:lastPrinted>
  <dcterms:created xsi:type="dcterms:W3CDTF">2016-08-19T02:16:03Z</dcterms:created>
  <dcterms:modified xsi:type="dcterms:W3CDTF">2025-05-16T09:55:57Z</dcterms:modified>
</cp:coreProperties>
</file>