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1" i="7" l="1"/>
  <c r="D11" i="7" s="1"/>
  <c r="I10" i="7"/>
  <c r="Q10" i="7" s="1"/>
  <c r="H10" i="7"/>
  <c r="E10" i="7"/>
  <c r="F10" i="7" s="1"/>
  <c r="C10" i="7"/>
  <c r="D10" i="7" s="1"/>
  <c r="M10" i="7" l="1"/>
  <c r="R10" i="7"/>
  <c r="S10" i="7"/>
  <c r="J10" i="7"/>
  <c r="K10" i="7"/>
  <c r="L10" i="7"/>
  <c r="N10" i="7"/>
  <c r="O10" i="7"/>
  <c r="P10" i="7"/>
  <c r="C14" i="7"/>
  <c r="D14" i="7" s="1"/>
  <c r="C13" i="7"/>
  <c r="D13" i="7" s="1"/>
  <c r="E13" i="7"/>
  <c r="F13" i="7" s="1"/>
  <c r="H13" i="7"/>
  <c r="I13" i="7"/>
  <c r="R13" i="7" s="1"/>
  <c r="E14" i="7"/>
  <c r="F14" i="7" s="1"/>
  <c r="H14" i="7"/>
  <c r="I14" i="7"/>
  <c r="O14" i="7" s="1"/>
  <c r="I11" i="7"/>
  <c r="S11" i="7" s="1"/>
  <c r="H11" i="7"/>
  <c r="E11" i="7"/>
  <c r="F11" i="7" s="1"/>
  <c r="N14" i="7" l="1"/>
  <c r="Q13" i="7"/>
  <c r="L14" i="7"/>
  <c r="O13" i="7"/>
  <c r="K14" i="7"/>
  <c r="N13" i="7"/>
  <c r="J14" i="7"/>
  <c r="M13" i="7"/>
  <c r="L13" i="7"/>
  <c r="K13" i="7"/>
  <c r="J13" i="7"/>
  <c r="R14" i="7"/>
  <c r="P14" i="7"/>
  <c r="S13" i="7"/>
  <c r="S14" i="7"/>
  <c r="M14" i="7"/>
  <c r="P13" i="7"/>
  <c r="Q14" i="7"/>
  <c r="J11" i="7"/>
  <c r="K11" i="7"/>
  <c r="L11" i="7"/>
  <c r="M11" i="7"/>
  <c r="N11" i="7"/>
  <c r="O11" i="7"/>
  <c r="P11" i="7"/>
  <c r="Q11" i="7"/>
  <c r="R11" i="7"/>
  <c r="I12" i="7"/>
  <c r="N12" i="7" s="1"/>
  <c r="D12" i="7"/>
  <c r="E12" i="7"/>
  <c r="F12" i="7" s="1"/>
  <c r="H12" i="7"/>
  <c r="J12" i="7" l="1"/>
  <c r="M12" i="7"/>
  <c r="K12" i="7"/>
  <c r="Q12" i="7"/>
  <c r="R12" i="7"/>
  <c r="O12" i="7"/>
  <c r="L12" i="7"/>
  <c r="S12" i="7"/>
  <c r="P12" i="7"/>
  <c r="S73" i="7" l="1"/>
  <c r="R73" i="7"/>
  <c r="Q73" i="7"/>
  <c r="P73" i="7"/>
  <c r="O73" i="7"/>
  <c r="N73" i="7"/>
  <c r="M73" i="7"/>
  <c r="L73" i="7"/>
  <c r="I73" i="7"/>
  <c r="H73" i="7"/>
  <c r="E73" i="7"/>
  <c r="C73" i="7" s="1"/>
  <c r="D73" i="7" s="1"/>
  <c r="F73" i="7" l="1"/>
  <c r="S72" i="7" l="1"/>
  <c r="R72" i="7"/>
  <c r="Q72" i="7"/>
  <c r="P72" i="7"/>
  <c r="O72" i="7"/>
  <c r="N72" i="7"/>
  <c r="M72" i="7"/>
  <c r="L72" i="7"/>
  <c r="I72" i="7"/>
  <c r="H72" i="7"/>
  <c r="E72" i="7"/>
  <c r="F72" i="7" s="1"/>
  <c r="S71" i="7"/>
  <c r="R71" i="7"/>
  <c r="Q71" i="7"/>
  <c r="P71" i="7"/>
  <c r="O71" i="7"/>
  <c r="N71" i="7"/>
  <c r="M71" i="7"/>
  <c r="L71" i="7"/>
  <c r="I71" i="7"/>
  <c r="H71" i="7"/>
  <c r="E71" i="7"/>
  <c r="F71" i="7" s="1"/>
  <c r="C71" i="7"/>
  <c r="D71" i="7" s="1"/>
  <c r="S70" i="7"/>
  <c r="R70" i="7"/>
  <c r="Q70" i="7"/>
  <c r="P70" i="7"/>
  <c r="O70" i="7"/>
  <c r="N70" i="7"/>
  <c r="M70" i="7"/>
  <c r="L70" i="7"/>
  <c r="I70" i="7"/>
  <c r="H70" i="7"/>
  <c r="E70" i="7"/>
  <c r="F70" i="7" s="1"/>
  <c r="C70" i="7"/>
  <c r="D70" i="7" s="1"/>
  <c r="C72" i="7" l="1"/>
  <c r="D72" i="7" s="1"/>
  <c r="S68" i="7"/>
  <c r="R68" i="7"/>
  <c r="Q68" i="7"/>
  <c r="P68" i="7"/>
  <c r="O68" i="7"/>
  <c r="N68" i="7"/>
  <c r="M68" i="7"/>
  <c r="L68" i="7"/>
  <c r="I68" i="7"/>
  <c r="H68" i="7"/>
  <c r="E68" i="7"/>
  <c r="C68" i="7" s="1"/>
  <c r="D68" i="7" s="1"/>
  <c r="S67" i="7"/>
  <c r="R67" i="7"/>
  <c r="Q67" i="7"/>
  <c r="P67" i="7"/>
  <c r="O67" i="7"/>
  <c r="N67" i="7"/>
  <c r="M67" i="7"/>
  <c r="L67" i="7"/>
  <c r="I67" i="7"/>
  <c r="J67" i="7" s="1"/>
  <c r="H67" i="7"/>
  <c r="E67" i="7"/>
  <c r="F67" i="7" s="1"/>
  <c r="S66" i="7"/>
  <c r="R66" i="7"/>
  <c r="Q66" i="7"/>
  <c r="P66" i="7"/>
  <c r="O66" i="7"/>
  <c r="N66" i="7"/>
  <c r="M66" i="7"/>
  <c r="L66" i="7"/>
  <c r="I66" i="7"/>
  <c r="J66" i="7" s="1"/>
  <c r="H66" i="7"/>
  <c r="E66" i="7"/>
  <c r="C66" i="7" s="1"/>
  <c r="D66" i="7" s="1"/>
  <c r="F68" i="7" l="1"/>
  <c r="C67" i="7"/>
  <c r="D67" i="7" s="1"/>
  <c r="F66" i="7"/>
  <c r="I69" i="7" l="1"/>
  <c r="J69" i="7" s="1"/>
  <c r="S69" i="7" l="1"/>
  <c r="R69" i="7"/>
  <c r="Q69" i="7"/>
  <c r="P69" i="7"/>
  <c r="O69" i="7"/>
  <c r="N69" i="7"/>
  <c r="M69" i="7"/>
  <c r="L69" i="7"/>
  <c r="H69" i="7"/>
  <c r="E69" i="7"/>
  <c r="F69" i="7" l="1"/>
  <c r="C69" i="7"/>
  <c r="D69" i="7" s="1"/>
</calcChain>
</file>

<file path=xl/sharedStrings.xml><?xml version="1.0" encoding="utf-8"?>
<sst xmlns="http://schemas.openxmlformats.org/spreadsheetml/2006/main" count="128" uniqueCount="105">
  <si>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</si>
  <si>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</si>
  <si>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</si>
  <si>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</si>
  <si>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</si>
  <si>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</si>
  <si>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</si>
  <si>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</si>
  <si>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</si>
  <si>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</si>
  <si>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</si>
  <si>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</si>
  <si>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</si>
  <si>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</si>
  <si>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</si>
  <si>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</si>
  <si>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</si>
  <si>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</si>
  <si>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</si>
  <si>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</si>
  <si>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</si>
  <si>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</si>
  <si>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</si>
  <si>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</si>
  <si>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</si>
  <si>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</si>
  <si>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</si>
  <si>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</si>
  <si>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</si>
  <si>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</si>
  <si>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</si>
  <si>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</si>
  <si>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</si>
  <si>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</si>
  <si>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</si>
  <si>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</si>
  <si>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</si>
  <si>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</si>
  <si>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</si>
  <si>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</si>
  <si>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</si>
  <si>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</si>
  <si>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</si>
  <si>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</si>
  <si>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</si>
  <si>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</si>
  <si>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</si>
  <si>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</si>
  <si>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</si>
  <si>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</si>
  <si>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</si>
  <si>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</si>
  <si>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</si>
  <si>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</si>
  <si>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</si>
  <si>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</si>
  <si>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</si>
  <si>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</si>
  <si>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</si>
  <si>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</si>
  <si>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</si>
  <si>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</si>
  <si>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</si>
  <si>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</si>
  <si>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</si>
  <si>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</si>
  <si>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</si>
  <si>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</si>
  <si>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</si>
  <si>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</si>
  <si>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</si>
  <si>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</si>
  <si>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</si>
  <si>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</si>
  <si>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</si>
  <si>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</si>
  <si>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</si>
  <si>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</si>
  <si>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</si>
  <si>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</si>
  <si>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</si>
  <si>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</si>
  <si>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</si>
  <si>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</si>
  <si>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</si>
  <si>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</si>
  <si>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</si>
  <si>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</si>
  <si>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</si>
  <si>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</si>
  <si>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NYK OCEANUS</t>
  </si>
  <si>
    <t>078E</t>
  </si>
  <si>
    <t>4/20</t>
  </si>
  <si>
    <t>NYK VEGA</t>
  </si>
  <si>
    <t>083E</t>
  </si>
  <si>
    <t>059E</t>
  </si>
  <si>
    <t>ONE HONG KONG</t>
  </si>
  <si>
    <t>085E</t>
  </si>
  <si>
    <t>4/27</t>
  </si>
  <si>
    <t>5/4</t>
  </si>
  <si>
    <t>5/18</t>
  </si>
  <si>
    <t>5/25</t>
  </si>
  <si>
    <t>★ONE HOUSTON</t>
    <phoneticPr fontId="2"/>
  </si>
  <si>
    <t>101E</t>
    <phoneticPr fontId="2"/>
  </si>
  <si>
    <t>※ONE HARBOUR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</si>
</sst>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81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7" fontId="51" fillId="0" borderId="8" xfId="1" applyNumberFormat="1" applyFont="1" applyFill="1" applyBorder="1" applyAlignment="1" applyProtection="1">
      <alignment horizontal="center" vertical="center"/>
      <protection locked="0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wrapText="1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4" fillId="3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15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15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15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15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15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15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15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18</xdr:row>
      <xdr:rowOff>-1</xdr:rowOff>
    </xdr:from>
    <xdr:to>
      <xdr:col>14</xdr:col>
      <xdr:colOff>871763</xdr:colOff>
      <xdr:row>33</xdr:row>
      <xdr:rowOff>190499</xdr:rowOff>
    </xdr:to>
    <xdr:grpSp>
      <xdr:nvGrpSpPr>
        <xdr:cNvPr id="31" name="グループ化 30"/>
        <xdr:cNvGrpSpPr/>
      </xdr:nvGrpSpPr>
      <xdr:grpSpPr>
        <a:xfrm>
          <a:off x="520699" y="17525999"/>
          <a:ext cx="30005564" cy="7493000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34</xdr:row>
      <xdr:rowOff>285750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1619250</xdr:colOff>
      <xdr:row>24</xdr:row>
      <xdr:rowOff>85725</xdr:rowOff>
    </xdr:from>
    <xdr:to>
      <xdr:col>19</xdr:col>
      <xdr:colOff>19050</xdr:colOff>
      <xdr:row>41</xdr:row>
      <xdr:rowOff>368579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73750" y="22596475"/>
          <a:ext cx="11099800" cy="8061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16</xdr:row>
      <xdr:rowOff>91103</xdr:rowOff>
    </xdr:from>
    <xdr:to>
      <xdr:col>18</xdr:col>
      <xdr:colOff>2095500</xdr:colOff>
      <xdr:row>21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342901</xdr:rowOff>
    </xdr:from>
    <xdr:to>
      <xdr:col>3</xdr:col>
      <xdr:colOff>342900</xdr:colOff>
      <xdr:row>58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74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75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75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75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74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81</xdr:row>
      <xdr:rowOff>168275</xdr:rowOff>
    </xdr:from>
    <xdr:to>
      <xdr:col>14</xdr:col>
      <xdr:colOff>0</xdr:colOff>
      <xdr:row>98</xdr:row>
      <xdr:rowOff>171449</xdr:rowOff>
    </xdr:to>
    <xdr:grpSp>
      <xdr:nvGrpSpPr>
        <xdr:cNvPr id="28" name="グループ化 27"/>
        <xdr:cNvGrpSpPr/>
      </xdr:nvGrpSpPr>
      <xdr:grpSpPr>
        <a:xfrm>
          <a:off x="0" y="5512752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74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59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73</xdr:row>
      <xdr:rowOff>422275</xdr:rowOff>
    </xdr:from>
    <xdr:to>
      <xdr:col>18</xdr:col>
      <xdr:colOff>1296988</xdr:colOff>
      <xdr:row>82</xdr:row>
      <xdr:rowOff>128859</xdr:rowOff>
    </xdr:to>
    <xdr:grpSp>
      <xdr:nvGrpSpPr>
        <xdr:cNvPr id="40" name="グループ化 39"/>
        <xdr:cNvGrpSpPr/>
      </xdr:nvGrpSpPr>
      <xdr:grpSpPr>
        <a:xfrm>
          <a:off x="28911550" y="5230495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84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1754196</xdr:colOff>
      <xdr:row>57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08"/>
  <sheetViews>
    <sheetView tabSelected="1" view="pageBreakPreview" zoomScale="30" zoomScaleNormal="40" zoomScaleSheetLayoutView="30" zoomScalePageLayoutView="10" workbookViewId="0">
      <selection activeCell="S3" sqref="S3"/>
    </sheetView>
  </sheetViews>
  <sheetFormatPr defaultRowHeight="13.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52" t="s">
        <v>0</v>
      </c>
      <c r="P1" s="152"/>
      <c r="Q1" s="152"/>
      <c r="R1" s="152"/>
      <c r="S1" s="152"/>
      <c r="T1" s="15"/>
      <c r="U1" s="15"/>
      <c r="V1" s="15"/>
      <c r="W1" s="15"/>
      <c r="X1" s="15"/>
      <c r="Y1" s="15"/>
    </row>
    <row r="2" spans="1:34" s="18" customFormat="1" ht="4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45777</v>
      </c>
      <c r="T3" s="21"/>
    </row>
    <row r="4" spans="1:34" s="3" customFormat="1" ht="87" customHeight="1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>
      <c r="A5" s="155" t="s">
        <v>4</v>
      </c>
      <c r="B5" s="158" t="s">
        <v>5</v>
      </c>
      <c r="C5" s="158" t="s">
        <v>6</v>
      </c>
      <c r="D5" s="158"/>
      <c r="E5" s="158" t="s">
        <v>7</v>
      </c>
      <c r="F5" s="158"/>
      <c r="G5" s="158" t="s">
        <v>8</v>
      </c>
      <c r="H5" s="158"/>
      <c r="I5" s="153" t="s">
        <v>9</v>
      </c>
      <c r="J5" s="153"/>
      <c r="K5" s="153"/>
      <c r="L5" s="153"/>
      <c r="M5" s="153"/>
      <c r="N5" s="153"/>
      <c r="O5" s="153"/>
      <c r="P5" s="153"/>
      <c r="Q5" s="153"/>
      <c r="R5" s="153"/>
      <c r="S5" s="154"/>
      <c r="T5" s="24"/>
      <c r="U5" s="24"/>
      <c r="V5" s="24"/>
      <c r="W5" s="24"/>
    </row>
    <row r="6" spans="1:34" s="8" customFormat="1" ht="54.75" customHeight="1">
      <c r="A6" s="156"/>
      <c r="B6" s="159"/>
      <c r="C6" s="161" t="s">
        <v>29</v>
      </c>
      <c r="D6" s="161"/>
      <c r="E6" s="161" t="s">
        <v>29</v>
      </c>
      <c r="F6" s="161"/>
      <c r="G6" s="161" t="s">
        <v>29</v>
      </c>
      <c r="H6" s="161"/>
      <c r="I6" s="149" t="s">
        <v>37</v>
      </c>
      <c r="J6" s="149"/>
      <c r="K6" s="150" t="s">
        <v>10</v>
      </c>
      <c r="L6" s="146" t="s">
        <v>33</v>
      </c>
      <c r="M6" s="146" t="s">
        <v>11</v>
      </c>
      <c r="N6" s="146" t="s">
        <v>32</v>
      </c>
      <c r="O6" s="146" t="s">
        <v>36</v>
      </c>
      <c r="P6" s="146" t="s">
        <v>12</v>
      </c>
      <c r="Q6" s="146" t="s">
        <v>13</v>
      </c>
      <c r="R6" s="146" t="s">
        <v>34</v>
      </c>
      <c r="S6" s="147" t="s">
        <v>35</v>
      </c>
      <c r="T6" s="148"/>
      <c r="U6" s="148"/>
      <c r="V6" s="148"/>
      <c r="W6" s="148"/>
      <c r="AC6" s="25"/>
      <c r="AD6" s="143"/>
      <c r="AE6" s="143"/>
      <c r="AF6" s="25"/>
      <c r="AG6" s="143"/>
      <c r="AH6" s="143"/>
    </row>
    <row r="7" spans="1:34" s="8" customFormat="1" ht="54.75" customHeight="1">
      <c r="A7" s="156"/>
      <c r="B7" s="159"/>
      <c r="C7" s="161"/>
      <c r="D7" s="161"/>
      <c r="E7" s="161"/>
      <c r="F7" s="161"/>
      <c r="G7" s="161"/>
      <c r="H7" s="161"/>
      <c r="I7" s="149"/>
      <c r="J7" s="149"/>
      <c r="K7" s="150"/>
      <c r="L7" s="146"/>
      <c r="M7" s="146"/>
      <c r="N7" s="150"/>
      <c r="O7" s="146"/>
      <c r="P7" s="146"/>
      <c r="Q7" s="146"/>
      <c r="R7" s="146"/>
      <c r="S7" s="147"/>
      <c r="T7" s="148"/>
      <c r="U7" s="148"/>
      <c r="V7" s="151"/>
      <c r="W7" s="148"/>
      <c r="AC7" s="25"/>
      <c r="AD7" s="26"/>
      <c r="AE7" s="26"/>
      <c r="AF7" s="25"/>
      <c r="AG7" s="36"/>
      <c r="AH7" s="36"/>
    </row>
    <row r="8" spans="1:34" s="8" customFormat="1" ht="54.75" customHeight="1">
      <c r="A8" s="156"/>
      <c r="B8" s="159"/>
      <c r="C8" s="161"/>
      <c r="D8" s="161"/>
      <c r="E8" s="161"/>
      <c r="F8" s="161"/>
      <c r="G8" s="161"/>
      <c r="H8" s="161"/>
      <c r="I8" s="149"/>
      <c r="J8" s="149"/>
      <c r="K8" s="150"/>
      <c r="L8" s="146"/>
      <c r="M8" s="146"/>
      <c r="N8" s="150"/>
      <c r="O8" s="146"/>
      <c r="P8" s="146"/>
      <c r="Q8" s="146"/>
      <c r="R8" s="146"/>
      <c r="S8" s="147"/>
      <c r="T8" s="148"/>
      <c r="U8" s="148"/>
      <c r="V8" s="151"/>
      <c r="W8" s="148"/>
      <c r="AC8" s="25"/>
      <c r="AD8" s="36"/>
      <c r="AE8" s="36"/>
      <c r="AF8" s="25"/>
      <c r="AG8" s="36"/>
      <c r="AH8" s="36"/>
    </row>
    <row r="9" spans="1:34" s="9" customFormat="1" ht="54.75" customHeight="1">
      <c r="A9" s="157"/>
      <c r="B9" s="160"/>
      <c r="C9" s="127"/>
      <c r="D9" s="127"/>
      <c r="E9" s="125"/>
      <c r="F9" s="125"/>
      <c r="G9" s="144" t="s">
        <v>23</v>
      </c>
      <c r="H9" s="144"/>
      <c r="I9" s="145" t="s">
        <v>89</v>
      </c>
      <c r="J9" s="145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>
      <c r="A10" s="115" t="s">
        <v>90</v>
      </c>
      <c r="B10" s="109" t="s">
        <v>91</v>
      </c>
      <c r="C10" s="82">
        <f>G10-6</f>
        <v>45761</v>
      </c>
      <c r="D10" s="82" t="str">
        <f>TEXT(C10,"aaa")</f>
        <v>月</v>
      </c>
      <c r="E10" s="82">
        <f>G10-2</f>
        <v>45765</v>
      </c>
      <c r="F10" s="82" t="str">
        <f>TEXT(E10,"aaa")</f>
        <v>金</v>
      </c>
      <c r="G10" s="82" t="s">
        <v>92</v>
      </c>
      <c r="H10" s="82" t="str">
        <f>TEXT(G10,"aaa")</f>
        <v>日</v>
      </c>
      <c r="I10" s="104">
        <f>G10+17</f>
        <v>45784</v>
      </c>
      <c r="J10" s="104" t="str">
        <f>TEXT(I10,"aaa")</f>
        <v>水</v>
      </c>
      <c r="K10" s="104">
        <f>I10+7</f>
        <v>45791</v>
      </c>
      <c r="L10" s="105">
        <f>I10+12</f>
        <v>45796</v>
      </c>
      <c r="M10" s="105">
        <f>I10+13</f>
        <v>45797</v>
      </c>
      <c r="N10" s="105">
        <f>I10+15</f>
        <v>45799</v>
      </c>
      <c r="O10" s="105">
        <f>I10+16</f>
        <v>45800</v>
      </c>
      <c r="P10" s="105">
        <f>I10+17</f>
        <v>45801</v>
      </c>
      <c r="Q10" s="105">
        <f>I10+18</f>
        <v>45802</v>
      </c>
      <c r="R10" s="105">
        <f>I10+20</f>
        <v>45804</v>
      </c>
      <c r="S10" s="116">
        <f>I10+23</f>
        <v>45807</v>
      </c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>
      <c r="A11" s="115" t="s">
        <v>93</v>
      </c>
      <c r="B11" s="109" t="s">
        <v>94</v>
      </c>
      <c r="C11" s="82">
        <f t="shared" ref="C11" si="0">G11-6</f>
        <v>45768</v>
      </c>
      <c r="D11" s="82" t="str">
        <f t="shared" ref="D11" si="1">TEXT(C11,"aaa")</f>
        <v>月</v>
      </c>
      <c r="E11" s="82">
        <f t="shared" ref="E11" si="2">G11-2</f>
        <v>45772</v>
      </c>
      <c r="F11" s="82" t="str">
        <f t="shared" ref="F11" si="3">TEXT(E11,"aaa")</f>
        <v>金</v>
      </c>
      <c r="G11" s="82" t="s">
        <v>98</v>
      </c>
      <c r="H11" s="82" t="str">
        <f t="shared" ref="H11" si="4">TEXT(G11,"aaa")</f>
        <v>日</v>
      </c>
      <c r="I11" s="104">
        <f t="shared" ref="I11" si="5">G11+17</f>
        <v>45791</v>
      </c>
      <c r="J11" s="104" t="str">
        <f t="shared" ref="J11" si="6">TEXT(I11,"aaa")</f>
        <v>水</v>
      </c>
      <c r="K11" s="104">
        <f t="shared" ref="K11" si="7">I11+7</f>
        <v>45798</v>
      </c>
      <c r="L11" s="105">
        <f t="shared" ref="L11" si="8">I11+12</f>
        <v>45803</v>
      </c>
      <c r="M11" s="105">
        <f t="shared" ref="M11" si="9">I11+13</f>
        <v>45804</v>
      </c>
      <c r="N11" s="105">
        <f t="shared" ref="N11" si="10">I11+15</f>
        <v>45806</v>
      </c>
      <c r="O11" s="105">
        <f t="shared" ref="O11" si="11">I11+16</f>
        <v>45807</v>
      </c>
      <c r="P11" s="105">
        <f t="shared" ref="P11" si="12">I11+17</f>
        <v>45808</v>
      </c>
      <c r="Q11" s="105">
        <f t="shared" ref="Q11" si="13">I11+18</f>
        <v>45809</v>
      </c>
      <c r="R11" s="105">
        <f t="shared" ref="R11" si="14">I11+20</f>
        <v>45811</v>
      </c>
      <c r="S11" s="116">
        <f t="shared" ref="S11" si="15">I11+23</f>
        <v>45814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>
      <c r="A12" s="115" t="s">
        <v>102</v>
      </c>
      <c r="B12" s="109" t="s">
        <v>95</v>
      </c>
      <c r="C12" s="126">
        <v>45772</v>
      </c>
      <c r="D12" s="126" t="str">
        <f t="shared" ref="D12" si="16">TEXT(C12,"aaa")</f>
        <v>金</v>
      </c>
      <c r="E12" s="82">
        <f t="shared" ref="E12" si="17">G12-2</f>
        <v>45779</v>
      </c>
      <c r="F12" s="82" t="str">
        <f t="shared" ref="F12" si="18">TEXT(E12,"aaa")</f>
        <v>金</v>
      </c>
      <c r="G12" s="82" t="s">
        <v>99</v>
      </c>
      <c r="H12" s="82" t="str">
        <f t="shared" ref="H12" si="19">TEXT(G12,"aaa")</f>
        <v>日</v>
      </c>
      <c r="I12" s="104">
        <f t="shared" ref="I12" si="20">G12+17</f>
        <v>45798</v>
      </c>
      <c r="J12" s="104" t="str">
        <f t="shared" ref="J12" si="21">TEXT(I12,"aaa")</f>
        <v>水</v>
      </c>
      <c r="K12" s="104">
        <f t="shared" ref="K12" si="22">I12+7</f>
        <v>45805</v>
      </c>
      <c r="L12" s="105">
        <f t="shared" ref="L12" si="23">I12+12</f>
        <v>45810</v>
      </c>
      <c r="M12" s="105">
        <f t="shared" ref="M12" si="24">I12+13</f>
        <v>45811</v>
      </c>
      <c r="N12" s="105">
        <f t="shared" ref="N12" si="25">I12+15</f>
        <v>45813</v>
      </c>
      <c r="O12" s="105">
        <f t="shared" ref="O12" si="26">I12+16</f>
        <v>45814</v>
      </c>
      <c r="P12" s="105">
        <f t="shared" ref="P12" si="27">I12+17</f>
        <v>45815</v>
      </c>
      <c r="Q12" s="105">
        <f t="shared" ref="Q12" si="28">I12+18</f>
        <v>45816</v>
      </c>
      <c r="R12" s="105">
        <f t="shared" ref="R12" si="29">I12+20</f>
        <v>45818</v>
      </c>
      <c r="S12" s="116">
        <f t="shared" ref="S12" si="30">I12+23</f>
        <v>45821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>
      <c r="A13" s="115" t="s">
        <v>96</v>
      </c>
      <c r="B13" s="109" t="s">
        <v>97</v>
      </c>
      <c r="C13" s="82">
        <f t="shared" ref="C13:C14" si="31">G13-6</f>
        <v>45789</v>
      </c>
      <c r="D13" s="82" t="str">
        <f t="shared" ref="D13:D14" si="32">TEXT(C13,"aaa")</f>
        <v>月</v>
      </c>
      <c r="E13" s="82">
        <f t="shared" ref="E13:E14" si="33">G13-2</f>
        <v>45793</v>
      </c>
      <c r="F13" s="82" t="str">
        <f t="shared" ref="F13:F14" si="34">TEXT(E13,"aaa")</f>
        <v>金</v>
      </c>
      <c r="G13" s="82" t="s">
        <v>100</v>
      </c>
      <c r="H13" s="82" t="str">
        <f t="shared" ref="H13:H14" si="35">TEXT(G13,"aaa")</f>
        <v>日</v>
      </c>
      <c r="I13" s="104">
        <f t="shared" ref="I13:I14" si="36">G13+17</f>
        <v>45812</v>
      </c>
      <c r="J13" s="104" t="str">
        <f t="shared" ref="J13:J14" si="37">TEXT(I13,"aaa")</f>
        <v>水</v>
      </c>
      <c r="K13" s="104">
        <f t="shared" ref="K13:K14" si="38">I13+7</f>
        <v>45819</v>
      </c>
      <c r="L13" s="105">
        <f t="shared" ref="L13:L14" si="39">I13+12</f>
        <v>45824</v>
      </c>
      <c r="M13" s="105">
        <f t="shared" ref="M13:M14" si="40">I13+13</f>
        <v>45825</v>
      </c>
      <c r="N13" s="105">
        <f t="shared" ref="N13:N14" si="41">I13+15</f>
        <v>45827</v>
      </c>
      <c r="O13" s="105">
        <f t="shared" ref="O13:O14" si="42">I13+16</f>
        <v>45828</v>
      </c>
      <c r="P13" s="105">
        <f t="shared" ref="P13:P14" si="43">I13+17</f>
        <v>45829</v>
      </c>
      <c r="Q13" s="105">
        <f t="shared" ref="Q13:Q14" si="44">I13+18</f>
        <v>45830</v>
      </c>
      <c r="R13" s="105">
        <f t="shared" ref="R13:R14" si="45">I13+20</f>
        <v>45832</v>
      </c>
      <c r="S13" s="116">
        <f t="shared" ref="S13:S14" si="46">I13+23</f>
        <v>45835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>
      <c r="A14" s="117" t="s">
        <v>104</v>
      </c>
      <c r="B14" s="118" t="s">
        <v>103</v>
      </c>
      <c r="C14" s="131">
        <f t="shared" si="31"/>
        <v>45796</v>
      </c>
      <c r="D14" s="131" t="str">
        <f t="shared" si="32"/>
        <v>月</v>
      </c>
      <c r="E14" s="131">
        <f t="shared" si="33"/>
        <v>45800</v>
      </c>
      <c r="F14" s="131" t="str">
        <f t="shared" si="34"/>
        <v>金</v>
      </c>
      <c r="G14" s="131" t="s">
        <v>101</v>
      </c>
      <c r="H14" s="131" t="str">
        <f t="shared" si="35"/>
        <v>日</v>
      </c>
      <c r="I14" s="119">
        <f t="shared" si="36"/>
        <v>45819</v>
      </c>
      <c r="J14" s="119" t="str">
        <f t="shared" si="37"/>
        <v>水</v>
      </c>
      <c r="K14" s="119">
        <f t="shared" si="38"/>
        <v>45826</v>
      </c>
      <c r="L14" s="120">
        <f t="shared" si="39"/>
        <v>45831</v>
      </c>
      <c r="M14" s="120">
        <f t="shared" si="40"/>
        <v>45832</v>
      </c>
      <c r="N14" s="120">
        <f t="shared" si="41"/>
        <v>45834</v>
      </c>
      <c r="O14" s="120">
        <f t="shared" si="42"/>
        <v>45835</v>
      </c>
      <c r="P14" s="120">
        <f t="shared" si="43"/>
        <v>45836</v>
      </c>
      <c r="Q14" s="120">
        <f t="shared" si="44"/>
        <v>45837</v>
      </c>
      <c r="R14" s="120">
        <f t="shared" si="45"/>
        <v>45839</v>
      </c>
      <c r="S14" s="121">
        <f t="shared" si="46"/>
        <v>45842</v>
      </c>
      <c r="T14" s="29"/>
      <c r="U14" s="29"/>
      <c r="V14" s="29"/>
      <c r="W14" s="29"/>
      <c r="AC14" s="25"/>
      <c r="AD14" s="130"/>
      <c r="AE14" s="130"/>
      <c r="AF14" s="25"/>
      <c r="AG14" s="130"/>
      <c r="AH14" s="130"/>
    </row>
    <row r="15" spans="1:34" s="30" customFormat="1" ht="87" customHeight="1"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>
      <c r="A16" s="112"/>
      <c r="B16" s="49"/>
      <c r="C16" s="123"/>
      <c r="D16" s="123"/>
      <c r="E16" s="123"/>
      <c r="F16" s="123"/>
      <c r="G16" s="123"/>
      <c r="H16" s="123"/>
      <c r="I16" s="124"/>
      <c r="J16" s="124"/>
      <c r="K16" s="51"/>
      <c r="L16" s="52"/>
      <c r="M16" s="52"/>
      <c r="N16" s="52"/>
      <c r="O16" s="52"/>
      <c r="P16" s="52"/>
      <c r="Q16" s="52"/>
      <c r="R16" s="52"/>
      <c r="S16" s="52"/>
      <c r="T16" s="107"/>
      <c r="U16" s="29"/>
      <c r="V16" s="29"/>
      <c r="W16" s="29"/>
      <c r="AC16" s="25"/>
      <c r="AD16" s="102"/>
      <c r="AE16" s="102"/>
      <c r="AF16" s="25"/>
      <c r="AG16" s="102"/>
      <c r="AH16" s="102"/>
    </row>
    <row r="17" spans="1:34" s="30" customFormat="1" ht="87" customHeight="1">
      <c r="T17" s="29"/>
      <c r="U17" s="29"/>
      <c r="V17" s="29"/>
      <c r="W17" s="29"/>
      <c r="AC17" s="25"/>
      <c r="AD17" s="102"/>
      <c r="AE17" s="102"/>
      <c r="AF17" s="25"/>
      <c r="AG17" s="102"/>
      <c r="AH17" s="102"/>
    </row>
    <row r="18" spans="1:34" s="30" customFormat="1" ht="87" customHeight="1">
      <c r="T18" s="29"/>
      <c r="U18" s="29"/>
      <c r="V18" s="29"/>
      <c r="W18" s="29"/>
      <c r="AC18" s="25"/>
      <c r="AD18" s="122"/>
      <c r="AE18" s="122"/>
      <c r="AF18" s="25"/>
      <c r="AG18" s="122"/>
      <c r="AH18" s="122"/>
    </row>
    <row r="19" spans="1:34" s="30" customFormat="1" ht="87" customHeight="1">
      <c r="T19" s="29"/>
      <c r="U19" s="29"/>
      <c r="V19" s="29"/>
      <c r="W19" s="29"/>
      <c r="AC19" s="25"/>
      <c r="AD19" s="108"/>
      <c r="AE19" s="108"/>
      <c r="AF19" s="25"/>
      <c r="AG19" s="108"/>
      <c r="AH19" s="108"/>
    </row>
    <row r="20" spans="1:34" s="30" customFormat="1" ht="66.75" customHeight="1">
      <c r="A20" s="112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T20" s="8"/>
      <c r="U20" s="29"/>
      <c r="V20" s="29"/>
      <c r="W20" s="29"/>
      <c r="AC20" s="25"/>
      <c r="AD20" s="102"/>
      <c r="AE20" s="102"/>
      <c r="AF20" s="25"/>
      <c r="AG20" s="102"/>
      <c r="AH20" s="102"/>
    </row>
    <row r="21" spans="1:34" s="30" customFormat="1" ht="32.25" customHeight="1">
      <c r="A21" s="112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T21" s="8"/>
      <c r="U21" s="29"/>
      <c r="V21" s="29"/>
      <c r="W21" s="29"/>
      <c r="AC21" s="25"/>
      <c r="AD21" s="129"/>
      <c r="AE21" s="129"/>
      <c r="AF21" s="25"/>
      <c r="AG21" s="129"/>
      <c r="AH21" s="129"/>
    </row>
    <row r="22" spans="1:34" s="30" customFormat="1" ht="42.75" customHeight="1">
      <c r="A22" s="112"/>
      <c r="B22" s="49"/>
      <c r="C22" s="123"/>
      <c r="D22" s="123"/>
      <c r="E22" s="123"/>
      <c r="F22" s="123"/>
      <c r="G22" s="123"/>
      <c r="H22" s="123"/>
      <c r="I22" s="124"/>
      <c r="J22" s="124"/>
      <c r="K22" s="51"/>
      <c r="L22" s="52"/>
      <c r="M22" s="52"/>
      <c r="N22" s="52"/>
      <c r="O22" s="52"/>
      <c r="P22" s="52"/>
      <c r="Q22" s="52"/>
      <c r="R22" s="52"/>
      <c r="S22" s="52"/>
      <c r="T22" s="9"/>
      <c r="U22" s="29"/>
      <c r="V22" s="29"/>
      <c r="W22" s="29"/>
      <c r="AC22" s="25"/>
      <c r="AD22" s="48"/>
      <c r="AE22" s="48"/>
      <c r="AF22" s="25"/>
      <c r="AG22" s="48"/>
      <c r="AH22" s="48"/>
    </row>
    <row r="23" spans="1:34" s="8" customFormat="1" ht="45.75" customHeight="1">
      <c r="A23" s="112"/>
      <c r="B23" s="49"/>
      <c r="C23" s="50"/>
      <c r="D23" s="50"/>
      <c r="E23" s="50"/>
      <c r="F23" s="50"/>
      <c r="G23" s="50"/>
      <c r="H23" s="50"/>
      <c r="I23" s="51"/>
      <c r="J23" s="51"/>
      <c r="K23" s="51"/>
      <c r="L23" s="52"/>
      <c r="M23" s="52"/>
      <c r="N23" s="52"/>
      <c r="O23" s="52"/>
      <c r="P23" s="52"/>
      <c r="Q23" s="52"/>
      <c r="R23" s="52"/>
      <c r="S23" s="52"/>
      <c r="T23" s="9"/>
      <c r="U23" s="9"/>
    </row>
    <row r="24" spans="1:34" s="8" customFormat="1" ht="30.75" customHeight="1">
      <c r="A24" s="54"/>
      <c r="B24" s="49"/>
      <c r="C24" s="50"/>
      <c r="D24" s="50"/>
      <c r="E24" s="50"/>
      <c r="F24" s="50"/>
      <c r="G24" s="50"/>
      <c r="H24" s="50"/>
      <c r="I24" s="51"/>
      <c r="J24" s="51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9"/>
    </row>
    <row r="25" spans="1:34" s="8" customFormat="1" ht="30.75" customHeight="1">
      <c r="A25" s="54"/>
      <c r="B25" s="49"/>
      <c r="C25" s="50"/>
      <c r="D25" s="50"/>
      <c r="E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</row>
    <row r="26" spans="1:34" s="8" customFormat="1" ht="30.75" customHeight="1">
      <c r="A26" s="53"/>
      <c r="C26" s="46"/>
      <c r="D26" s="46"/>
      <c r="G26" s="9"/>
      <c r="H26" s="9"/>
      <c r="K26" s="9"/>
      <c r="M26" s="9"/>
      <c r="N26" s="9"/>
      <c r="O26" s="9"/>
      <c r="P26" s="9"/>
      <c r="S26" s="9"/>
      <c r="T26" s="9"/>
    </row>
    <row r="27" spans="1:34" s="8" customFormat="1" ht="30.75" customHeight="1">
      <c r="C27" s="46"/>
      <c r="D27" s="46"/>
      <c r="G27" s="9"/>
      <c r="H27" s="9"/>
      <c r="K27" s="9"/>
      <c r="M27" s="9"/>
      <c r="N27" s="9"/>
      <c r="O27" s="9"/>
      <c r="P27" s="9"/>
      <c r="S27" s="9"/>
      <c r="T27" s="9"/>
    </row>
    <row r="28" spans="1:34" s="8" customFormat="1" ht="30.75" customHeight="1">
      <c r="A28" s="47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>
      <c r="G29" s="9"/>
      <c r="H29" s="9"/>
      <c r="K29" s="9"/>
      <c r="M29" s="9"/>
      <c r="N29" s="9"/>
      <c r="O29" s="9"/>
      <c r="P29" s="9"/>
      <c r="S29" s="9"/>
    </row>
    <row r="30" spans="1:34" s="8" customFormat="1" ht="30.75" customHeight="1">
      <c r="G30" s="9"/>
      <c r="H30" s="9"/>
      <c r="K30" s="9"/>
      <c r="M30" s="9"/>
      <c r="N30" s="9"/>
      <c r="O30" s="9"/>
      <c r="P30" s="9"/>
      <c r="S30" s="9"/>
    </row>
    <row r="31" spans="1:34" s="8" customFormat="1" ht="30.75" customHeight="1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>
      <c r="G32" s="9"/>
      <c r="H32" s="9"/>
      <c r="K32" s="9"/>
      <c r="M32" s="9"/>
      <c r="N32" s="9"/>
      <c r="O32" s="9"/>
      <c r="P32" s="9"/>
      <c r="S32" s="9"/>
    </row>
    <row r="33" spans="1:31" s="8" customFormat="1" ht="30.75" customHeight="1">
      <c r="G33" s="9"/>
      <c r="H33" s="9"/>
      <c r="K33" s="9"/>
      <c r="M33" s="9"/>
      <c r="N33" s="9"/>
      <c r="O33" s="9"/>
      <c r="P33" s="9"/>
      <c r="S33" s="9"/>
    </row>
    <row r="34" spans="1:31" s="8" customFormat="1" ht="30.75" customHeight="1">
      <c r="G34" s="9"/>
      <c r="H34" s="9"/>
      <c r="K34" s="9"/>
      <c r="M34" s="9"/>
      <c r="N34" s="9"/>
      <c r="O34" s="9"/>
      <c r="P34" s="9"/>
      <c r="S34" s="9"/>
    </row>
    <row r="35" spans="1:31" s="8" customFormat="1" ht="30.75" customHeight="1">
      <c r="Q35" s="4"/>
      <c r="R35" s="4"/>
    </row>
    <row r="36" spans="1:31" s="8" customFormat="1" ht="30.75" customHeight="1">
      <c r="Q36" s="31"/>
      <c r="R36" s="31"/>
    </row>
    <row r="37" spans="1:31" s="8" customFormat="1" ht="30.75" customHeight="1">
      <c r="Q37" s="31"/>
      <c r="R37" s="31"/>
    </row>
    <row r="38" spans="1:31" s="8" customFormat="1" ht="30.75" customHeight="1">
      <c r="Q38" s="31"/>
      <c r="R38" s="31"/>
    </row>
    <row r="39" spans="1:31" s="8" customFormat="1" ht="66.75" customHeight="1" thickBot="1">
      <c r="A39" s="11" t="s">
        <v>16</v>
      </c>
      <c r="B39" s="132" t="s">
        <v>17</v>
      </c>
      <c r="C39" s="133"/>
      <c r="D39" s="133"/>
      <c r="E39" s="133"/>
      <c r="F39" s="134"/>
      <c r="G39" s="132" t="s">
        <v>18</v>
      </c>
      <c r="H39" s="133"/>
      <c r="I39" s="133"/>
      <c r="J39" s="133"/>
      <c r="K39" s="133"/>
      <c r="L39" s="133"/>
      <c r="M39" s="133"/>
      <c r="N39" s="134"/>
      <c r="Q39" s="31"/>
      <c r="R39" s="31"/>
    </row>
    <row r="40" spans="1:31" s="8" customFormat="1" ht="39" customHeight="1" thickTop="1">
      <c r="A40" s="135" t="s">
        <v>19</v>
      </c>
      <c r="B40" s="137" t="s">
        <v>20</v>
      </c>
      <c r="C40" s="138"/>
      <c r="D40" s="138"/>
      <c r="E40" s="138"/>
      <c r="F40" s="139"/>
      <c r="G40" s="12" t="s">
        <v>86</v>
      </c>
      <c r="H40" s="38"/>
      <c r="I40" s="39"/>
      <c r="J40" s="39"/>
      <c r="K40" s="40"/>
      <c r="L40" s="39"/>
      <c r="M40" s="39"/>
      <c r="N40" s="41"/>
      <c r="Q40" s="31"/>
      <c r="R40" s="31"/>
    </row>
    <row r="41" spans="1:31" s="8" customFormat="1" ht="84.75" customHeight="1">
      <c r="A41" s="136"/>
      <c r="B41" s="140"/>
      <c r="C41" s="141"/>
      <c r="D41" s="141"/>
      <c r="E41" s="141"/>
      <c r="F41" s="142"/>
      <c r="G41" s="13" t="s">
        <v>21</v>
      </c>
      <c r="H41" s="42"/>
      <c r="I41" s="34"/>
      <c r="J41" s="34"/>
      <c r="K41" s="43"/>
      <c r="L41" s="34"/>
      <c r="M41" s="34"/>
      <c r="N41" s="14" t="s">
        <v>22</v>
      </c>
      <c r="Q41" s="31"/>
      <c r="R41" s="31"/>
    </row>
    <row r="42" spans="1:31" s="8" customFormat="1" ht="54" customHeight="1">
      <c r="Q42" s="31"/>
      <c r="R42" s="31"/>
      <c r="AD42" s="33"/>
    </row>
    <row r="43" spans="1:31" s="8" customFormat="1" ht="57" customHeight="1">
      <c r="Q43" s="31"/>
      <c r="R43" s="31"/>
      <c r="AD43" s="33"/>
    </row>
    <row r="44" spans="1:31" s="8" customFormat="1" ht="30.75" customHeight="1">
      <c r="Q44" s="31"/>
      <c r="R44" s="31"/>
      <c r="AD44" s="33"/>
    </row>
    <row r="45" spans="1:31" s="8" customFormat="1" ht="30.75" customHeight="1">
      <c r="Q45" s="32"/>
      <c r="R45" s="32"/>
      <c r="T45" s="9"/>
      <c r="AD45" s="33"/>
    </row>
    <row r="46" spans="1:31" s="8" customFormat="1" ht="30.75" customHeight="1">
      <c r="Q46" s="32"/>
      <c r="R46" s="32"/>
      <c r="T46" s="10"/>
      <c r="AD46" s="33"/>
    </row>
    <row r="47" spans="1:31" s="8" customFormat="1" ht="48.75" customHeight="1">
      <c r="Q47" s="32"/>
      <c r="R47" s="32"/>
      <c r="T47" s="35"/>
      <c r="Z47" s="3"/>
      <c r="AA47" s="3"/>
      <c r="AB47" s="3"/>
      <c r="AC47" s="3"/>
      <c r="AD47" s="33"/>
    </row>
    <row r="48" spans="1:31" s="9" customFormat="1" ht="48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2"/>
      <c r="R48" s="32"/>
      <c r="S48" s="8"/>
      <c r="T48"/>
      <c r="Z48" s="3"/>
      <c r="AA48" s="3"/>
      <c r="AB48" s="3"/>
      <c r="AC48" s="3"/>
      <c r="AD48" s="33"/>
      <c r="AE48" s="8"/>
    </row>
    <row r="49" spans="1:256" s="10" customFormat="1" ht="48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32"/>
      <c r="R49" s="32"/>
      <c r="S49" s="8"/>
      <c r="T49"/>
      <c r="W49" s="3"/>
      <c r="X49" s="3"/>
      <c r="Y49" s="3"/>
      <c r="Z49" s="3"/>
      <c r="AA49" s="3"/>
      <c r="AB49" s="3"/>
      <c r="AC49" s="3"/>
      <c r="AD49" s="3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3" customFormat="1" ht="30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32"/>
      <c r="R50" s="32"/>
      <c r="S50" s="8"/>
      <c r="T50"/>
      <c r="AB50" s="5"/>
      <c r="AC50" s="5"/>
      <c r="AD50" s="5"/>
      <c r="AE50" s="5"/>
      <c r="AF50" s="33"/>
    </row>
    <row r="51" spans="1:256" ht="2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32"/>
      <c r="R51" s="32"/>
      <c r="S51" s="9"/>
      <c r="T51" s="15"/>
    </row>
    <row r="52" spans="1:256" ht="48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6"/>
    </row>
    <row r="53" spans="1:256" ht="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5"/>
      <c r="T53" s="21"/>
    </row>
    <row r="54" spans="1:256" s="3" customFormat="1" ht="106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U54" s="15"/>
      <c r="V54" s="15"/>
      <c r="W54" s="15"/>
      <c r="X54" s="15"/>
      <c r="Y54" s="15"/>
    </row>
    <row r="55" spans="1:256" s="18" customFormat="1" ht="48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23"/>
      <c r="U55" s="16"/>
      <c r="V55" s="16"/>
      <c r="W55" s="16"/>
      <c r="X55" s="16"/>
      <c r="Y55" s="17"/>
    </row>
    <row r="56" spans="1:256" s="3" customFormat="1" ht="72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80"/>
    </row>
    <row r="57" spans="1:256" s="3" customFormat="1" ht="87" customHeight="1">
      <c r="A57" s="37" t="s">
        <v>53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8"/>
      <c r="O57" s="152" t="s">
        <v>0</v>
      </c>
      <c r="P57" s="152"/>
      <c r="Q57" s="152"/>
      <c r="R57" s="152"/>
      <c r="S57" s="152"/>
      <c r="T57" s="180"/>
      <c r="Z57" s="22"/>
    </row>
    <row r="58" spans="1:256" s="8" customFormat="1" ht="60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80"/>
      <c r="U58" s="24"/>
      <c r="V58" s="24"/>
      <c r="W58" s="24"/>
    </row>
    <row r="59" spans="1:256" s="8" customFormat="1" ht="60.75" customHeight="1">
      <c r="A59" s="19"/>
      <c r="B59" s="20"/>
      <c r="C59" s="20"/>
      <c r="D59" s="20"/>
      <c r="E59" s="20"/>
      <c r="F59" s="44"/>
      <c r="G59" s="3"/>
      <c r="H59" s="3"/>
      <c r="I59" s="3"/>
      <c r="J59" s="3"/>
      <c r="K59" s="20"/>
      <c r="L59" s="20"/>
      <c r="M59" s="20"/>
      <c r="N59" s="20"/>
      <c r="O59" s="3"/>
      <c r="P59" s="3"/>
      <c r="Q59" s="56" t="s">
        <v>38</v>
      </c>
      <c r="R59" s="79">
        <v>44951</v>
      </c>
      <c r="S59" s="57" t="s">
        <v>69</v>
      </c>
      <c r="T59" s="27"/>
      <c r="U59" s="148"/>
      <c r="V59" s="148"/>
      <c r="W59" s="148"/>
      <c r="AC59" s="25"/>
      <c r="AD59" s="143"/>
      <c r="AE59" s="143"/>
      <c r="AF59" s="25"/>
      <c r="AG59" s="143"/>
      <c r="AH59" s="143"/>
    </row>
    <row r="60" spans="1:256" s="8" customFormat="1" ht="60.75" customHeight="1">
      <c r="A60" s="45" t="s">
        <v>54</v>
      </c>
      <c r="B60" s="20"/>
      <c r="C60" s="20"/>
      <c r="D60" s="20"/>
      <c r="E60" s="20"/>
      <c r="F60" s="20"/>
      <c r="G60" s="4"/>
      <c r="H60" s="4"/>
      <c r="I60" s="4"/>
      <c r="J60" s="20"/>
      <c r="K60" s="20"/>
      <c r="L60" s="20"/>
      <c r="M60" s="20"/>
      <c r="N60" s="20"/>
      <c r="O60" s="3"/>
      <c r="P60" s="3"/>
      <c r="Q60" s="3"/>
      <c r="R60" s="6"/>
      <c r="S60" s="7"/>
      <c r="T60" s="60"/>
      <c r="U60" s="148"/>
      <c r="V60" s="151"/>
      <c r="W60" s="148"/>
      <c r="AC60" s="25"/>
      <c r="AD60" s="26"/>
      <c r="AE60" s="26"/>
      <c r="AF60" s="25"/>
      <c r="AG60" s="55"/>
      <c r="AH60" s="55"/>
    </row>
    <row r="61" spans="1:256" s="8" customFormat="1" ht="60.75" customHeight="1">
      <c r="A61" s="155" t="s">
        <v>4</v>
      </c>
      <c r="B61" s="158" t="s">
        <v>5</v>
      </c>
      <c r="C61" s="158" t="s">
        <v>70</v>
      </c>
      <c r="D61" s="158"/>
      <c r="E61" s="158" t="s">
        <v>7</v>
      </c>
      <c r="F61" s="158"/>
      <c r="G61" s="158" t="s">
        <v>71</v>
      </c>
      <c r="H61" s="158"/>
      <c r="I61" s="84" t="s">
        <v>7</v>
      </c>
      <c r="J61" s="85" t="s">
        <v>8</v>
      </c>
      <c r="K61" s="153" t="s">
        <v>72</v>
      </c>
      <c r="L61" s="153"/>
      <c r="M61" s="153"/>
      <c r="N61" s="153"/>
      <c r="O61" s="153"/>
      <c r="P61" s="153"/>
      <c r="Q61" s="153"/>
      <c r="R61" s="153"/>
      <c r="S61" s="154"/>
      <c r="T61" s="60"/>
      <c r="U61" s="148"/>
      <c r="V61" s="151"/>
      <c r="W61" s="148"/>
      <c r="AC61" s="25"/>
      <c r="AD61" s="55"/>
      <c r="AE61" s="55"/>
      <c r="AF61" s="25"/>
      <c r="AG61" s="55"/>
      <c r="AH61" s="55"/>
    </row>
    <row r="62" spans="1:256" s="9" customFormat="1" ht="60.75" customHeight="1">
      <c r="A62" s="156"/>
      <c r="B62" s="159"/>
      <c r="C62" s="161" t="s">
        <v>73</v>
      </c>
      <c r="D62" s="161"/>
      <c r="E62" s="161" t="s">
        <v>74</v>
      </c>
      <c r="F62" s="161"/>
      <c r="G62" s="162" t="s">
        <v>74</v>
      </c>
      <c r="H62" s="159"/>
      <c r="I62" s="163" t="s">
        <v>75</v>
      </c>
      <c r="J62" s="163" t="s">
        <v>39</v>
      </c>
      <c r="K62" s="164" t="s">
        <v>40</v>
      </c>
      <c r="L62" s="146" t="s">
        <v>41</v>
      </c>
      <c r="M62" s="146" t="s">
        <v>42</v>
      </c>
      <c r="N62" s="146" t="s">
        <v>43</v>
      </c>
      <c r="O62" s="146" t="s">
        <v>44</v>
      </c>
      <c r="P62" s="146" t="s">
        <v>76</v>
      </c>
      <c r="Q62" s="146" t="s">
        <v>45</v>
      </c>
      <c r="R62" s="146" t="s">
        <v>46</v>
      </c>
      <c r="S62" s="147" t="s">
        <v>47</v>
      </c>
      <c r="T62" s="60"/>
      <c r="U62" s="28"/>
      <c r="V62" s="28"/>
      <c r="W62" s="28"/>
      <c r="AC62" s="25"/>
      <c r="AD62" s="55"/>
      <c r="AE62" s="55"/>
      <c r="AF62" s="25"/>
      <c r="AG62" s="55"/>
      <c r="AH62" s="55"/>
    </row>
    <row r="63" spans="1:256" s="8" customFormat="1" ht="69.95" customHeight="1">
      <c r="A63" s="156"/>
      <c r="B63" s="159"/>
      <c r="C63" s="161"/>
      <c r="D63" s="161"/>
      <c r="E63" s="161"/>
      <c r="F63" s="161"/>
      <c r="G63" s="159"/>
      <c r="H63" s="159"/>
      <c r="I63" s="149"/>
      <c r="J63" s="149"/>
      <c r="K63" s="164"/>
      <c r="L63" s="146"/>
      <c r="M63" s="146"/>
      <c r="N63" s="150"/>
      <c r="O63" s="146"/>
      <c r="P63" s="146"/>
      <c r="Q63" s="146"/>
      <c r="R63" s="146"/>
      <c r="S63" s="147"/>
      <c r="T63" s="60"/>
      <c r="U63" s="60"/>
      <c r="V63" s="60"/>
      <c r="W63" s="60"/>
      <c r="AC63" s="25"/>
      <c r="AD63" s="93"/>
      <c r="AE63" s="93"/>
      <c r="AF63" s="25"/>
      <c r="AG63" s="93"/>
      <c r="AH63" s="93"/>
    </row>
    <row r="64" spans="1:256" s="8" customFormat="1" ht="69.95" customHeight="1">
      <c r="A64" s="156"/>
      <c r="B64" s="159"/>
      <c r="C64" s="161"/>
      <c r="D64" s="161"/>
      <c r="E64" s="161"/>
      <c r="F64" s="161"/>
      <c r="G64" s="159"/>
      <c r="H64" s="159"/>
      <c r="I64" s="149"/>
      <c r="J64" s="149"/>
      <c r="K64" s="164"/>
      <c r="L64" s="146"/>
      <c r="M64" s="146"/>
      <c r="N64" s="150"/>
      <c r="O64" s="146"/>
      <c r="P64" s="146"/>
      <c r="Q64" s="146"/>
      <c r="R64" s="146"/>
      <c r="S64" s="147"/>
      <c r="T64" s="60"/>
      <c r="U64" s="60"/>
      <c r="V64" s="60"/>
      <c r="W64" s="60"/>
      <c r="AC64" s="25"/>
      <c r="AD64" s="93"/>
      <c r="AE64" s="93"/>
      <c r="AF64" s="25"/>
      <c r="AG64" s="93"/>
      <c r="AH64" s="93"/>
    </row>
    <row r="65" spans="1:34" s="8" customFormat="1" ht="69.95" customHeight="1">
      <c r="A65" s="157"/>
      <c r="B65" s="160"/>
      <c r="C65" s="87"/>
      <c r="D65" s="87"/>
      <c r="E65" s="88"/>
      <c r="F65" s="88"/>
      <c r="G65" s="144" t="s">
        <v>77</v>
      </c>
      <c r="H65" s="144"/>
      <c r="I65" s="89" t="s">
        <v>78</v>
      </c>
      <c r="J65" s="90" t="s">
        <v>79</v>
      </c>
      <c r="K65" s="90" t="s">
        <v>14</v>
      </c>
      <c r="L65" s="90" t="s">
        <v>65</v>
      </c>
      <c r="M65" s="90" t="s">
        <v>66</v>
      </c>
      <c r="N65" s="90" t="s">
        <v>65</v>
      </c>
      <c r="O65" s="90" t="s">
        <v>80</v>
      </c>
      <c r="P65" s="90" t="s">
        <v>67</v>
      </c>
      <c r="Q65" s="90" t="s">
        <v>81</v>
      </c>
      <c r="R65" s="90" t="s">
        <v>48</v>
      </c>
      <c r="S65" s="91" t="s">
        <v>82</v>
      </c>
      <c r="T65" s="60"/>
      <c r="U65" s="60"/>
      <c r="V65" s="60"/>
      <c r="W65" s="60"/>
      <c r="AC65" s="25"/>
      <c r="AD65" s="93"/>
      <c r="AE65" s="93"/>
      <c r="AF65" s="25"/>
      <c r="AG65" s="93"/>
      <c r="AH65" s="93"/>
    </row>
    <row r="66" spans="1:34" s="8" customFormat="1" ht="69.95" customHeight="1">
      <c r="A66" s="94" t="s">
        <v>84</v>
      </c>
      <c r="B66" s="95" t="s">
        <v>87</v>
      </c>
      <c r="C66" s="92">
        <f t="shared" ref="C66:C68" si="47">+E66-2</f>
        <v>44937</v>
      </c>
      <c r="D66" s="96" t="str">
        <f t="shared" ref="D66:D68" si="48">TEXT(C66,"aaa")</f>
        <v>水</v>
      </c>
      <c r="E66" s="97">
        <f t="shared" ref="E66:E68" si="49">G66</f>
        <v>44939</v>
      </c>
      <c r="F66" s="96" t="str">
        <f t="shared" ref="F66:F68" si="50">TEXT(E66,"aaa")</f>
        <v>金</v>
      </c>
      <c r="G66" s="98">
        <v>44939</v>
      </c>
      <c r="H66" s="96" t="str">
        <f t="shared" ref="H66:H68" si="51">TEXT(G66,"aaa")</f>
        <v>金</v>
      </c>
      <c r="I66" s="97">
        <f t="shared" ref="I66:I68" si="52">G66+3</f>
        <v>44942</v>
      </c>
      <c r="J66" s="97">
        <f>I66+8</f>
        <v>44950</v>
      </c>
      <c r="K66" s="97">
        <v>44963</v>
      </c>
      <c r="L66" s="97">
        <f t="shared" ref="L66:L68" si="53">K66+17</f>
        <v>44980</v>
      </c>
      <c r="M66" s="97">
        <f t="shared" ref="M66:M68" si="54">K66+16</f>
        <v>44979</v>
      </c>
      <c r="N66" s="97">
        <f t="shared" ref="N66:N68" si="55">K66+17</f>
        <v>44980</v>
      </c>
      <c r="O66" s="97">
        <f t="shared" ref="O66:O68" si="56">K66+17</f>
        <v>44980</v>
      </c>
      <c r="P66" s="97">
        <f t="shared" ref="P66:P68" si="57">K66+11</f>
        <v>44974</v>
      </c>
      <c r="Q66" s="97">
        <f t="shared" ref="Q66:Q68" si="58">K66+18</f>
        <v>44981</v>
      </c>
      <c r="R66" s="97">
        <f t="shared" ref="R66:R68" si="59">K66+21</f>
        <v>44984</v>
      </c>
      <c r="S66" s="99">
        <f t="shared" ref="S66:S68" si="60">K66+15</f>
        <v>44978</v>
      </c>
      <c r="T66" s="60"/>
      <c r="U66" s="60"/>
      <c r="V66" s="60"/>
      <c r="W66" s="60"/>
      <c r="AC66" s="25"/>
      <c r="AD66" s="55"/>
      <c r="AE66" s="55"/>
      <c r="AF66" s="25"/>
      <c r="AG66" s="55"/>
      <c r="AH66" s="55"/>
    </row>
    <row r="67" spans="1:34" s="8" customFormat="1" ht="69.95" customHeight="1">
      <c r="A67" s="83" t="s">
        <v>85</v>
      </c>
      <c r="B67" s="86" t="s">
        <v>88</v>
      </c>
      <c r="C67" s="82">
        <f t="shared" si="47"/>
        <v>44944</v>
      </c>
      <c r="D67" s="80" t="str">
        <f t="shared" si="48"/>
        <v>水</v>
      </c>
      <c r="E67" s="58">
        <f t="shared" si="49"/>
        <v>44946</v>
      </c>
      <c r="F67" s="80" t="str">
        <f t="shared" si="50"/>
        <v>金</v>
      </c>
      <c r="G67" s="81">
        <v>44946</v>
      </c>
      <c r="H67" s="80" t="str">
        <f t="shared" si="51"/>
        <v>金</v>
      </c>
      <c r="I67" s="58">
        <f t="shared" si="52"/>
        <v>44949</v>
      </c>
      <c r="J67" s="97">
        <f t="shared" ref="J67:J69" si="61">I67+8</f>
        <v>44957</v>
      </c>
      <c r="K67" s="58">
        <v>44970</v>
      </c>
      <c r="L67" s="58">
        <f t="shared" si="53"/>
        <v>44987</v>
      </c>
      <c r="M67" s="58">
        <f t="shared" si="54"/>
        <v>44986</v>
      </c>
      <c r="N67" s="58">
        <f t="shared" si="55"/>
        <v>44987</v>
      </c>
      <c r="O67" s="58">
        <f t="shared" si="56"/>
        <v>44987</v>
      </c>
      <c r="P67" s="58">
        <f t="shared" si="57"/>
        <v>44981</v>
      </c>
      <c r="Q67" s="58">
        <f t="shared" si="58"/>
        <v>44988</v>
      </c>
      <c r="R67" s="58">
        <f t="shared" si="59"/>
        <v>44991</v>
      </c>
      <c r="S67" s="59">
        <f t="shared" si="60"/>
        <v>44985</v>
      </c>
      <c r="T67" s="60"/>
      <c r="U67" s="60"/>
      <c r="V67" s="60"/>
      <c r="W67" s="60"/>
      <c r="AC67" s="25"/>
      <c r="AD67" s="101"/>
      <c r="AE67" s="101"/>
      <c r="AF67" s="25"/>
      <c r="AG67" s="101"/>
      <c r="AH67" s="101"/>
    </row>
    <row r="68" spans="1:34" s="8" customFormat="1" ht="69.95" customHeight="1">
      <c r="A68" s="83" t="s">
        <v>83</v>
      </c>
      <c r="B68" s="86" t="s">
        <v>83</v>
      </c>
      <c r="C68" s="82">
        <f t="shared" si="47"/>
        <v>44951</v>
      </c>
      <c r="D68" s="80" t="str">
        <f t="shared" si="48"/>
        <v>水</v>
      </c>
      <c r="E68" s="58">
        <f t="shared" si="49"/>
        <v>44953</v>
      </c>
      <c r="F68" s="80" t="str">
        <f t="shared" si="50"/>
        <v>金</v>
      </c>
      <c r="G68" s="81">
        <v>44953</v>
      </c>
      <c r="H68" s="80" t="str">
        <f t="shared" si="51"/>
        <v>金</v>
      </c>
      <c r="I68" s="58">
        <f t="shared" si="52"/>
        <v>44956</v>
      </c>
      <c r="J68" s="97">
        <v>44965</v>
      </c>
      <c r="K68" s="58">
        <v>44978</v>
      </c>
      <c r="L68" s="58">
        <f t="shared" si="53"/>
        <v>44995</v>
      </c>
      <c r="M68" s="58">
        <f t="shared" si="54"/>
        <v>44994</v>
      </c>
      <c r="N68" s="58">
        <f t="shared" si="55"/>
        <v>44995</v>
      </c>
      <c r="O68" s="58">
        <f t="shared" si="56"/>
        <v>44995</v>
      </c>
      <c r="P68" s="58">
        <f t="shared" si="57"/>
        <v>44989</v>
      </c>
      <c r="Q68" s="58">
        <f t="shared" si="58"/>
        <v>44996</v>
      </c>
      <c r="R68" s="58">
        <f t="shared" si="59"/>
        <v>44999</v>
      </c>
      <c r="S68" s="59">
        <f t="shared" si="60"/>
        <v>44993</v>
      </c>
      <c r="T68" s="60"/>
      <c r="U68" s="60"/>
      <c r="V68" s="60"/>
      <c r="W68" s="60"/>
      <c r="AC68" s="25"/>
      <c r="AD68" s="101"/>
      <c r="AE68" s="101"/>
      <c r="AF68" s="25"/>
      <c r="AG68" s="101"/>
      <c r="AH68" s="101"/>
    </row>
    <row r="69" spans="1:34" s="8" customFormat="1" ht="69.95" customHeight="1">
      <c r="A69" s="83" t="s">
        <v>83</v>
      </c>
      <c r="B69" s="86" t="s">
        <v>83</v>
      </c>
      <c r="C69" s="82">
        <f t="shared" ref="C69:C71" si="62">+E69-2</f>
        <v>44958</v>
      </c>
      <c r="D69" s="80" t="str">
        <f t="shared" ref="D69:D71" si="63">TEXT(C69,"aaa")</f>
        <v>水</v>
      </c>
      <c r="E69" s="58">
        <f t="shared" ref="E69:E71" si="64">G69</f>
        <v>44960</v>
      </c>
      <c r="F69" s="80" t="str">
        <f t="shared" ref="F69:F71" si="65">TEXT(E69,"aaa")</f>
        <v>金</v>
      </c>
      <c r="G69" s="81">
        <v>44960</v>
      </c>
      <c r="H69" s="80" t="str">
        <f t="shared" ref="H69:H71" si="66">TEXT(G69,"aaa")</f>
        <v>金</v>
      </c>
      <c r="I69" s="58">
        <f t="shared" ref="I69:I71" si="67">G69+3</f>
        <v>44963</v>
      </c>
      <c r="J69" s="97">
        <f t="shared" si="61"/>
        <v>44971</v>
      </c>
      <c r="K69" s="58">
        <v>44984</v>
      </c>
      <c r="L69" s="58">
        <f t="shared" ref="L69:L71" si="68">K69+17</f>
        <v>45001</v>
      </c>
      <c r="M69" s="58">
        <f t="shared" ref="M69:M71" si="69">K69+16</f>
        <v>45000</v>
      </c>
      <c r="N69" s="58">
        <f t="shared" ref="N69:N71" si="70">K69+17</f>
        <v>45001</v>
      </c>
      <c r="O69" s="58">
        <f t="shared" ref="O69:O71" si="71">K69+17</f>
        <v>45001</v>
      </c>
      <c r="P69" s="58">
        <f t="shared" ref="P69:P71" si="72">K69+11</f>
        <v>44995</v>
      </c>
      <c r="Q69" s="58">
        <f t="shared" ref="Q69:Q71" si="73">K69+18</f>
        <v>45002</v>
      </c>
      <c r="R69" s="58">
        <f t="shared" ref="R69:R71" si="74">K69+21</f>
        <v>45005</v>
      </c>
      <c r="S69" s="59">
        <f t="shared" ref="S69:S71" si="75">K69+15</f>
        <v>44999</v>
      </c>
      <c r="U69" s="60"/>
      <c r="V69" s="60"/>
      <c r="W69" s="60"/>
      <c r="AC69" s="25"/>
      <c r="AD69" s="101"/>
      <c r="AE69" s="101"/>
      <c r="AF69" s="25"/>
      <c r="AG69" s="101"/>
      <c r="AH69" s="101"/>
    </row>
    <row r="70" spans="1:34" s="8" customFormat="1" ht="69.95" customHeight="1">
      <c r="A70" s="83" t="s">
        <v>83</v>
      </c>
      <c r="B70" s="86" t="s">
        <v>83</v>
      </c>
      <c r="C70" s="82">
        <f t="shared" si="62"/>
        <v>44965</v>
      </c>
      <c r="D70" s="80" t="str">
        <f t="shared" si="63"/>
        <v>水</v>
      </c>
      <c r="E70" s="58">
        <f t="shared" si="64"/>
        <v>44967</v>
      </c>
      <c r="F70" s="80" t="str">
        <f t="shared" si="65"/>
        <v>金</v>
      </c>
      <c r="G70" s="81">
        <v>44967</v>
      </c>
      <c r="H70" s="80" t="str">
        <f t="shared" si="66"/>
        <v>金</v>
      </c>
      <c r="I70" s="58">
        <f t="shared" si="67"/>
        <v>44970</v>
      </c>
      <c r="J70" s="97">
        <v>44986</v>
      </c>
      <c r="K70" s="58">
        <v>44999</v>
      </c>
      <c r="L70" s="58">
        <f t="shared" si="68"/>
        <v>45016</v>
      </c>
      <c r="M70" s="58">
        <f t="shared" si="69"/>
        <v>45015</v>
      </c>
      <c r="N70" s="58">
        <f t="shared" si="70"/>
        <v>45016</v>
      </c>
      <c r="O70" s="58">
        <f t="shared" si="71"/>
        <v>45016</v>
      </c>
      <c r="P70" s="58">
        <f t="shared" si="72"/>
        <v>45010</v>
      </c>
      <c r="Q70" s="58">
        <f t="shared" si="73"/>
        <v>45017</v>
      </c>
      <c r="R70" s="58">
        <f t="shared" si="74"/>
        <v>45020</v>
      </c>
      <c r="S70" s="59">
        <f t="shared" si="75"/>
        <v>45014</v>
      </c>
      <c r="U70" s="60"/>
      <c r="V70" s="60"/>
      <c r="W70" s="60"/>
      <c r="AC70" s="25"/>
      <c r="AD70" s="103"/>
      <c r="AE70" s="103"/>
      <c r="AF70" s="25"/>
      <c r="AG70" s="103"/>
      <c r="AH70" s="103"/>
    </row>
    <row r="71" spans="1:34" s="8" customFormat="1" ht="69.75" customHeight="1">
      <c r="A71" s="83" t="s">
        <v>83</v>
      </c>
      <c r="B71" s="86" t="s">
        <v>83</v>
      </c>
      <c r="C71" s="82">
        <f t="shared" si="62"/>
        <v>44972</v>
      </c>
      <c r="D71" s="80" t="str">
        <f t="shared" si="63"/>
        <v>水</v>
      </c>
      <c r="E71" s="58">
        <f t="shared" si="64"/>
        <v>44974</v>
      </c>
      <c r="F71" s="80" t="str">
        <f t="shared" si="65"/>
        <v>金</v>
      </c>
      <c r="G71" s="81">
        <v>44974</v>
      </c>
      <c r="H71" s="80" t="str">
        <f t="shared" si="66"/>
        <v>金</v>
      </c>
      <c r="I71" s="58">
        <f t="shared" si="67"/>
        <v>44977</v>
      </c>
      <c r="J71" s="97">
        <v>44986</v>
      </c>
      <c r="K71" s="58">
        <v>44999</v>
      </c>
      <c r="L71" s="58">
        <f t="shared" si="68"/>
        <v>45016</v>
      </c>
      <c r="M71" s="58">
        <f t="shared" si="69"/>
        <v>45015</v>
      </c>
      <c r="N71" s="58">
        <f t="shared" si="70"/>
        <v>45016</v>
      </c>
      <c r="O71" s="58">
        <f t="shared" si="71"/>
        <v>45016</v>
      </c>
      <c r="P71" s="58">
        <f t="shared" si="72"/>
        <v>45010</v>
      </c>
      <c r="Q71" s="58">
        <f t="shared" si="73"/>
        <v>45017</v>
      </c>
      <c r="R71" s="58">
        <f t="shared" si="74"/>
        <v>45020</v>
      </c>
      <c r="S71" s="59">
        <f t="shared" si="75"/>
        <v>45014</v>
      </c>
      <c r="U71" s="60"/>
      <c r="V71" s="60"/>
      <c r="W71" s="60"/>
    </row>
    <row r="72" spans="1:34" s="8" customFormat="1" ht="30.75" customHeight="1">
      <c r="A72" s="83" t="s">
        <v>83</v>
      </c>
      <c r="B72" s="86" t="s">
        <v>83</v>
      </c>
      <c r="C72" s="82">
        <f t="shared" ref="C72" si="76">+E72-2</f>
        <v>44979</v>
      </c>
      <c r="D72" s="80" t="str">
        <f t="shared" ref="D72" si="77">TEXT(C72,"aaa")</f>
        <v>水</v>
      </c>
      <c r="E72" s="58">
        <f t="shared" ref="E72" si="78">G72</f>
        <v>44981</v>
      </c>
      <c r="F72" s="80" t="str">
        <f t="shared" ref="F72" si="79">TEXT(E72,"aaa")</f>
        <v>金</v>
      </c>
      <c r="G72" s="81">
        <v>44981</v>
      </c>
      <c r="H72" s="80" t="str">
        <f t="shared" ref="H72" si="80">TEXT(G72,"aaa")</f>
        <v>金</v>
      </c>
      <c r="I72" s="58">
        <f t="shared" ref="I72" si="81">G72+3</f>
        <v>44984</v>
      </c>
      <c r="J72" s="97">
        <v>44993</v>
      </c>
      <c r="K72" s="58">
        <v>45006</v>
      </c>
      <c r="L72" s="58">
        <f t="shared" ref="L72" si="82">K72+17</f>
        <v>45023</v>
      </c>
      <c r="M72" s="58">
        <f t="shared" ref="M72" si="83">K72+16</f>
        <v>45022</v>
      </c>
      <c r="N72" s="58">
        <f t="shared" ref="N72" si="84">K72+17</f>
        <v>45023</v>
      </c>
      <c r="O72" s="58">
        <f t="shared" ref="O72" si="85">K72+17</f>
        <v>45023</v>
      </c>
      <c r="P72" s="58">
        <f t="shared" ref="P72" si="86">K72+11</f>
        <v>45017</v>
      </c>
      <c r="Q72" s="58">
        <f t="shared" ref="Q72" si="87">K72+18</f>
        <v>45024</v>
      </c>
      <c r="R72" s="58">
        <f t="shared" ref="R72" si="88">K72+21</f>
        <v>45027</v>
      </c>
      <c r="S72" s="59">
        <f t="shared" ref="S72" si="89">K72+15</f>
        <v>45021</v>
      </c>
    </row>
    <row r="73" spans="1:34" s="8" customFormat="1" ht="30.75" customHeight="1">
      <c r="A73" s="83" t="s">
        <v>83</v>
      </c>
      <c r="B73" s="86" t="s">
        <v>83</v>
      </c>
      <c r="C73" s="82">
        <f t="shared" ref="C73" si="90">+E73-2</f>
        <v>44986</v>
      </c>
      <c r="D73" s="80" t="str">
        <f t="shared" ref="D73" si="91">TEXT(C73,"aaa")</f>
        <v>水</v>
      </c>
      <c r="E73" s="58">
        <f t="shared" ref="E73" si="92">G73</f>
        <v>44988</v>
      </c>
      <c r="F73" s="80" t="str">
        <f t="shared" ref="F73" si="93">TEXT(E73,"aaa")</f>
        <v>金</v>
      </c>
      <c r="G73" s="81">
        <v>44988</v>
      </c>
      <c r="H73" s="80" t="str">
        <f t="shared" ref="H73" si="94">TEXT(G73,"aaa")</f>
        <v>金</v>
      </c>
      <c r="I73" s="58">
        <f t="shared" ref="I73" si="95">G73+3</f>
        <v>44991</v>
      </c>
      <c r="J73" s="97">
        <v>45000</v>
      </c>
      <c r="K73" s="58">
        <v>45013</v>
      </c>
      <c r="L73" s="58">
        <f t="shared" ref="L73" si="96">K73+17</f>
        <v>45030</v>
      </c>
      <c r="M73" s="58">
        <f t="shared" ref="M73" si="97">K73+16</f>
        <v>45029</v>
      </c>
      <c r="N73" s="58">
        <f t="shared" ref="N73" si="98">K73+17</f>
        <v>45030</v>
      </c>
      <c r="O73" s="58">
        <f t="shared" ref="O73" si="99">K73+17</f>
        <v>45030</v>
      </c>
      <c r="P73" s="58">
        <f t="shared" ref="P73" si="100">K73+11</f>
        <v>45024</v>
      </c>
      <c r="Q73" s="58">
        <f t="shared" ref="Q73" si="101">K73+18</f>
        <v>45031</v>
      </c>
      <c r="R73" s="58">
        <f t="shared" ref="R73" si="102">K73+21</f>
        <v>45034</v>
      </c>
      <c r="S73" s="59">
        <f t="shared" ref="S73" si="103">K73+15</f>
        <v>45028</v>
      </c>
    </row>
    <row r="74" spans="1:34" s="8" customFormat="1" ht="30.75" customHeight="1">
      <c r="A74" s="61" t="s">
        <v>49</v>
      </c>
      <c r="B74" s="62"/>
      <c r="C74" s="50"/>
      <c r="D74" s="62"/>
      <c r="E74" s="64"/>
      <c r="F74" s="62"/>
      <c r="G74" s="63"/>
      <c r="H74" s="62"/>
      <c r="I74" s="62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34" s="8" customFormat="1" ht="30.75" customHeight="1">
      <c r="Q75" s="31"/>
      <c r="R75" s="31"/>
    </row>
    <row r="76" spans="1:34" s="8" customFormat="1" ht="30.75" customHeight="1">
      <c r="Q76" s="31"/>
      <c r="R76" s="31"/>
    </row>
    <row r="77" spans="1:34" s="8" customFormat="1" ht="30.75" customHeight="1">
      <c r="Q77" s="31"/>
      <c r="R77" s="31"/>
    </row>
    <row r="78" spans="1:34" s="8" customFormat="1" ht="30.75" customHeight="1">
      <c r="Q78" s="31"/>
      <c r="R78" s="31"/>
    </row>
    <row r="79" spans="1:34" s="8" customFormat="1" ht="30.75" customHeight="1">
      <c r="Q79" s="31"/>
      <c r="R79" s="31"/>
    </row>
    <row r="80" spans="1:34" s="8" customFormat="1" ht="30.75" customHeight="1">
      <c r="Q80" s="31"/>
      <c r="R80" s="31"/>
    </row>
    <row r="81" spans="1:256" s="8" customFormat="1" ht="30.75" customHeight="1">
      <c r="Q81" s="31"/>
      <c r="R81" s="31"/>
    </row>
    <row r="82" spans="1:256" s="8" customFormat="1" ht="30.75" customHeight="1">
      <c r="Q82" s="31"/>
      <c r="R82" s="31"/>
    </row>
    <row r="83" spans="1:256" s="8" customFormat="1" ht="30.75" customHeight="1">
      <c r="Q83" s="31"/>
      <c r="R83" s="31"/>
    </row>
    <row r="84" spans="1:256" s="8" customFormat="1" ht="30.75" customHeight="1">
      <c r="Q84" s="31"/>
      <c r="R84" s="31"/>
    </row>
    <row r="85" spans="1:256" s="8" customFormat="1" ht="30.75" customHeight="1">
      <c r="Q85" s="31"/>
      <c r="R85" s="31"/>
    </row>
    <row r="86" spans="1:256" s="8" customFormat="1" ht="30.75" customHeight="1">
      <c r="Q86" s="31"/>
      <c r="R86" s="31"/>
      <c r="AD86" s="33"/>
    </row>
    <row r="87" spans="1:256" s="8" customFormat="1" ht="30.75" customHeight="1">
      <c r="Q87" s="31"/>
      <c r="R87" s="31"/>
      <c r="AD87" s="33"/>
    </row>
    <row r="88" spans="1:256" s="8" customFormat="1" ht="30.75" customHeight="1">
      <c r="Q88" s="31"/>
      <c r="R88" s="31"/>
      <c r="AD88" s="33"/>
    </row>
    <row r="89" spans="1:256" s="8" customFormat="1" ht="30.75" customHeight="1">
      <c r="Q89" s="32"/>
      <c r="R89" s="32"/>
      <c r="AD89" s="33"/>
    </row>
    <row r="90" spans="1:256" s="8" customFormat="1" ht="30.75" customHeight="1">
      <c r="Q90" s="32"/>
      <c r="R90" s="32"/>
      <c r="AD90" s="33"/>
    </row>
    <row r="91" spans="1:256" s="8" customFormat="1" ht="30.75" customHeight="1">
      <c r="Q91" s="32"/>
      <c r="R91" s="32"/>
      <c r="T91" s="9"/>
      <c r="AD91" s="33"/>
    </row>
    <row r="92" spans="1:256" s="8" customFormat="1" ht="30.75" customHeight="1">
      <c r="Q92" s="32"/>
      <c r="R92" s="32"/>
      <c r="T92" s="10"/>
      <c r="AD92" s="33"/>
    </row>
    <row r="93" spans="1:256" s="8" customFormat="1" ht="48.75" customHeight="1">
      <c r="Q93" s="32"/>
      <c r="R93" s="32"/>
      <c r="T93" s="35"/>
      <c r="Z93" s="3"/>
      <c r="AA93" s="3"/>
      <c r="AB93" s="3"/>
      <c r="AC93" s="3"/>
      <c r="AD93" s="33"/>
    </row>
    <row r="94" spans="1:256" s="9" customFormat="1" ht="48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32"/>
      <c r="R94" s="32"/>
      <c r="S94" s="8"/>
      <c r="T94" s="65"/>
      <c r="Z94" s="3"/>
      <c r="AA94" s="3"/>
      <c r="AB94" s="3"/>
      <c r="AC94" s="3"/>
      <c r="AD94" s="33"/>
      <c r="AE94" s="8"/>
    </row>
    <row r="95" spans="1:256" s="10" customFormat="1" ht="48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32"/>
      <c r="R95" s="32"/>
      <c r="S95" s="8"/>
      <c r="T95" s="65"/>
      <c r="W95" s="3"/>
      <c r="X95" s="3"/>
      <c r="Y95" s="3"/>
      <c r="Z95" s="3"/>
      <c r="AA95" s="3"/>
      <c r="AB95" s="3"/>
      <c r="AC95" s="3"/>
      <c r="AD95" s="3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3" customFormat="1" ht="30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32"/>
      <c r="R96" s="32"/>
      <c r="S96" s="8"/>
      <c r="T96" s="65"/>
      <c r="AB96" s="5"/>
      <c r="AC96" s="5"/>
      <c r="AD96" s="5"/>
      <c r="AE96" s="5"/>
      <c r="AF96" s="33"/>
    </row>
    <row r="97" spans="1:20" s="65" customFormat="1" ht="13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32"/>
      <c r="R97" s="32"/>
      <c r="S97" s="9"/>
    </row>
    <row r="98" spans="1:20" s="65" customFormat="1" ht="13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68"/>
    </row>
    <row r="99" spans="1:20" s="65" customFormat="1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5"/>
      <c r="T99"/>
    </row>
    <row r="100" spans="1:20" s="65" customFormat="1" ht="13.5" customHeight="1">
      <c r="A100" s="173" t="s">
        <v>50</v>
      </c>
      <c r="B100" s="173"/>
      <c r="C100" s="173"/>
      <c r="D100" s="173"/>
      <c r="E100" s="173"/>
      <c r="F100" s="173"/>
      <c r="T100"/>
    </row>
    <row r="101" spans="1:20" s="68" customFormat="1" ht="60" customHeight="1">
      <c r="A101" s="173"/>
      <c r="B101" s="173"/>
      <c r="C101" s="173"/>
      <c r="D101" s="173"/>
      <c r="E101" s="173"/>
      <c r="F101" s="173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/>
    </row>
    <row r="102" spans="1:20" ht="104.25" customHeight="1">
      <c r="A102" s="173"/>
      <c r="B102" s="173"/>
      <c r="C102" s="173"/>
      <c r="D102" s="173"/>
      <c r="E102" s="173"/>
      <c r="F102" s="173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</row>
    <row r="103" spans="1:20" ht="37.5" customHeight="1">
      <c r="A103" s="173"/>
      <c r="B103" s="173"/>
      <c r="C103" s="173"/>
      <c r="D103" s="173"/>
      <c r="E103" s="173"/>
      <c r="F103" s="173"/>
      <c r="G103" s="65"/>
      <c r="H103" s="65"/>
      <c r="I103" s="66"/>
      <c r="J103" s="65"/>
      <c r="K103" s="65"/>
      <c r="L103" s="65"/>
      <c r="M103" s="65"/>
      <c r="N103" s="65"/>
      <c r="O103" s="65"/>
      <c r="P103" s="65"/>
      <c r="Q103" s="65"/>
      <c r="R103" s="65"/>
      <c r="S103" s="65"/>
    </row>
    <row r="104" spans="1:20" ht="104.25" customHeight="1" thickBot="1">
      <c r="A104" s="67" t="s">
        <v>16</v>
      </c>
      <c r="B104" s="174" t="s">
        <v>51</v>
      </c>
      <c r="C104" s="175"/>
      <c r="D104" s="175"/>
      <c r="E104" s="175"/>
      <c r="F104" s="175"/>
      <c r="G104" s="175"/>
      <c r="H104" s="176"/>
      <c r="I104" s="177" t="s">
        <v>52</v>
      </c>
      <c r="J104" s="178"/>
      <c r="K104" s="178"/>
      <c r="L104" s="178"/>
      <c r="M104" s="179"/>
      <c r="N104" s="68"/>
      <c r="O104" s="68"/>
      <c r="P104" s="68"/>
      <c r="Q104" s="68"/>
      <c r="R104" s="68"/>
      <c r="S104" s="68"/>
    </row>
    <row r="105" spans="1:20" ht="37.5" customHeight="1" thickTop="1">
      <c r="A105" s="165" t="s">
        <v>55</v>
      </c>
      <c r="B105" s="167" t="s">
        <v>57</v>
      </c>
      <c r="C105" s="168"/>
      <c r="D105" s="168"/>
      <c r="E105" s="168"/>
      <c r="F105" s="168"/>
      <c r="G105" s="168"/>
      <c r="H105" s="169"/>
      <c r="I105" s="69" t="s">
        <v>58</v>
      </c>
      <c r="J105" s="70"/>
      <c r="K105" s="70"/>
      <c r="L105" s="70"/>
      <c r="M105" s="71" t="s">
        <v>59</v>
      </c>
    </row>
    <row r="106" spans="1:20" ht="49.5" thickBot="1">
      <c r="A106" s="166"/>
      <c r="B106" s="170"/>
      <c r="C106" s="171"/>
      <c r="D106" s="171"/>
      <c r="E106" s="171"/>
      <c r="F106" s="171"/>
      <c r="G106" s="171"/>
      <c r="H106" s="172"/>
      <c r="I106" s="72" t="s">
        <v>64</v>
      </c>
      <c r="J106" s="73"/>
      <c r="K106" s="73"/>
      <c r="L106" s="73"/>
      <c r="M106" s="74"/>
      <c r="N106" s="75"/>
    </row>
    <row r="107" spans="1:20" ht="49.5" thickTop="1">
      <c r="A107" s="165" t="s">
        <v>56</v>
      </c>
      <c r="B107" s="167" t="s">
        <v>60</v>
      </c>
      <c r="C107" s="168"/>
      <c r="D107" s="168"/>
      <c r="E107" s="168"/>
      <c r="F107" s="168"/>
      <c r="G107" s="168"/>
      <c r="H107" s="169"/>
      <c r="I107" s="69" t="s">
        <v>61</v>
      </c>
      <c r="J107" s="70"/>
      <c r="K107" s="70"/>
      <c r="L107" s="70"/>
      <c r="M107" s="71" t="s">
        <v>62</v>
      </c>
    </row>
    <row r="108" spans="1:20" ht="48.75">
      <c r="A108" s="166"/>
      <c r="B108" s="170"/>
      <c r="C108" s="171"/>
      <c r="D108" s="171"/>
      <c r="E108" s="171"/>
      <c r="F108" s="171"/>
      <c r="G108" s="171"/>
      <c r="H108" s="172"/>
      <c r="I108" s="76" t="s">
        <v>63</v>
      </c>
      <c r="J108" s="73"/>
      <c r="K108" s="73"/>
      <c r="L108" s="73"/>
      <c r="M108" s="74"/>
    </row>
  </sheetData>
  <mergeCells count="67">
    <mergeCell ref="T56:T58"/>
    <mergeCell ref="U59:U61"/>
    <mergeCell ref="V59:V61"/>
    <mergeCell ref="W59:W61"/>
    <mergeCell ref="AD59:AE59"/>
    <mergeCell ref="A107:A108"/>
    <mergeCell ref="B107:H108"/>
    <mergeCell ref="AG59:AH59"/>
    <mergeCell ref="G65:H65"/>
    <mergeCell ref="A100:F103"/>
    <mergeCell ref="B104:H104"/>
    <mergeCell ref="I104:M104"/>
    <mergeCell ref="O62:O64"/>
    <mergeCell ref="P62:P64"/>
    <mergeCell ref="Q62:Q64"/>
    <mergeCell ref="R62:R64"/>
    <mergeCell ref="S62:S64"/>
    <mergeCell ref="A105:A106"/>
    <mergeCell ref="B105:H106"/>
    <mergeCell ref="O57:S57"/>
    <mergeCell ref="A61:A65"/>
    <mergeCell ref="B61:B65"/>
    <mergeCell ref="C61:D61"/>
    <mergeCell ref="E61:F61"/>
    <mergeCell ref="G61:H61"/>
    <mergeCell ref="K61:S61"/>
    <mergeCell ref="C62:D64"/>
    <mergeCell ref="E62:F64"/>
    <mergeCell ref="G62:H64"/>
    <mergeCell ref="I62:I64"/>
    <mergeCell ref="J62:J64"/>
    <mergeCell ref="K62:K64"/>
    <mergeCell ref="L62:L64"/>
    <mergeCell ref="M62:M64"/>
    <mergeCell ref="N62:N64"/>
    <mergeCell ref="A5:A9"/>
    <mergeCell ref="B5:B9"/>
    <mergeCell ref="C5:D5"/>
    <mergeCell ref="E5:F5"/>
    <mergeCell ref="G5:H5"/>
    <mergeCell ref="C6:D8"/>
    <mergeCell ref="E6:F8"/>
    <mergeCell ref="G6:H8"/>
    <mergeCell ref="M6:M8"/>
    <mergeCell ref="V6:V8"/>
    <mergeCell ref="W6:W8"/>
    <mergeCell ref="AD6:AE6"/>
    <mergeCell ref="O1:S1"/>
    <mergeCell ref="I5:S5"/>
    <mergeCell ref="N6:N8"/>
    <mergeCell ref="O6:O8"/>
    <mergeCell ref="B39:F39"/>
    <mergeCell ref="G39:N39"/>
    <mergeCell ref="A40:A41"/>
    <mergeCell ref="B40:F41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</mergeCells>
  <phoneticPr fontId="2"/>
  <pageMargins left="0.9055118110236221" right="0.31496062992125984" top="0.55118110236220474" bottom="0.35433070866141736" header="0.31496062992125984" footer="0.31496062992125984"/>
  <pageSetup paperSize="9" scale="22" fitToHeight="0" orientation="landscape" r:id="rId1"/>
  <rowBreaks count="2" manualBreakCount="2">
    <brk id="48" max="19" man="1"/>
    <brk id="10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2023-07-06T00:05:44Z</cp:lastPrinted>
  <dcterms:created xsi:type="dcterms:W3CDTF">2016-03-18T07:26:58Z</dcterms:created>
  <dcterms:modified xsi:type="dcterms:W3CDTF">2025-04-30T05:06:18Z</dcterms:modified>
</cp:coreProperties>
</file>